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Leitung\Auswertungen\Finanzierung\"/>
    </mc:Choice>
  </mc:AlternateContent>
  <xr:revisionPtr revIDLastSave="0" documentId="13_ncr:1_{8E342FFC-C615-4B02-AC34-9E6C4C969CED}" xr6:coauthVersionLast="47" xr6:coauthVersionMax="47" xr10:uidLastSave="{00000000-0000-0000-0000-000000000000}"/>
  <bookViews>
    <workbookView xWindow="-110" yWindow="-110" windowWidth="19420" windowHeight="10300" xr2:uid="{D25F3B6B-E038-466E-9D87-ECDC881ED4B3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3" i="1" l="1"/>
  <c r="BY3" i="1"/>
  <c r="BX4" i="1"/>
  <c r="BY4" i="1"/>
  <c r="BX5" i="1"/>
  <c r="BY5" i="1"/>
  <c r="BX6" i="1"/>
  <c r="BY6" i="1"/>
  <c r="BX7" i="1"/>
  <c r="BY7" i="1"/>
  <c r="BX8" i="1"/>
  <c r="BY8" i="1"/>
  <c r="BX9" i="1"/>
  <c r="BY9" i="1"/>
  <c r="BX10" i="1"/>
  <c r="BY10" i="1"/>
  <c r="BX11" i="1"/>
  <c r="BY11" i="1"/>
  <c r="BX12" i="1"/>
  <c r="BY12" i="1"/>
  <c r="BX13" i="1"/>
  <c r="BY13" i="1"/>
  <c r="BX14" i="1"/>
  <c r="BY14" i="1"/>
  <c r="BX15" i="1"/>
  <c r="BY15" i="1"/>
  <c r="BX16" i="1"/>
  <c r="BY16" i="1"/>
  <c r="BX17" i="1"/>
  <c r="BY17" i="1"/>
  <c r="BX18" i="1"/>
  <c r="BY18" i="1"/>
  <c r="BX19" i="1"/>
  <c r="BY19" i="1"/>
  <c r="BX20" i="1"/>
  <c r="BY20" i="1"/>
  <c r="BX21" i="1"/>
  <c r="BY21" i="1"/>
  <c r="BX22" i="1"/>
  <c r="BY22" i="1"/>
  <c r="BX23" i="1"/>
  <c r="BY23" i="1"/>
  <c r="BX24" i="1"/>
  <c r="BY24" i="1"/>
  <c r="BX25" i="1"/>
  <c r="BY25" i="1"/>
  <c r="BX26" i="1"/>
  <c r="BY26" i="1"/>
  <c r="BX27" i="1"/>
  <c r="BY27" i="1"/>
  <c r="BX28" i="1"/>
  <c r="BY28" i="1"/>
  <c r="BX29" i="1"/>
  <c r="BY29" i="1"/>
  <c r="BX30" i="1"/>
  <c r="BY30" i="1"/>
  <c r="BX31" i="1"/>
  <c r="BY31" i="1"/>
  <c r="BX32" i="1"/>
  <c r="BY32" i="1"/>
  <c r="BX33" i="1"/>
  <c r="BY33" i="1"/>
  <c r="BX34" i="1"/>
  <c r="BY34" i="1"/>
  <c r="BX35" i="1"/>
  <c r="BY35" i="1"/>
  <c r="BX36" i="1"/>
  <c r="BY36" i="1"/>
  <c r="BX37" i="1"/>
  <c r="BY37" i="1"/>
  <c r="BX38" i="1"/>
  <c r="BY38" i="1"/>
  <c r="BY2" i="1"/>
  <c r="BX2" i="1"/>
  <c r="BV41" i="1"/>
  <c r="BU41" i="1"/>
  <c r="BV40" i="1"/>
  <c r="BU40" i="1"/>
  <c r="BU8" i="1" a="1"/>
  <c r="BU8" i="1" s="1"/>
  <c r="BU2" i="1" a="1"/>
  <c r="BU2" i="1" s="1"/>
  <c r="F2" i="2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G1" i="2"/>
  <c r="F1" i="2"/>
  <c r="BU7" i="1" a="1"/>
  <c r="BU7" i="1" s="1"/>
  <c r="BU9" i="1" a="1"/>
  <c r="BU9" i="1" s="1"/>
  <c r="BU10" i="1" a="1"/>
  <c r="BU10" i="1" s="1"/>
  <c r="BU11" i="1" a="1"/>
  <c r="BU11" i="1" s="1"/>
  <c r="BU12" i="1" a="1"/>
  <c r="BU12" i="1" s="1"/>
  <c r="BU13" i="1" a="1"/>
  <c r="BU13" i="1" s="1"/>
  <c r="BU14" i="1" a="1"/>
  <c r="BU14" i="1" s="1"/>
  <c r="BU15" i="1" a="1"/>
  <c r="BU15" i="1" s="1"/>
  <c r="BU16" i="1" a="1"/>
  <c r="BU16" i="1" s="1"/>
  <c r="BU17" i="1" a="1"/>
  <c r="BU17" i="1" s="1"/>
  <c r="BU18" i="1" a="1"/>
  <c r="BU18" i="1" s="1"/>
  <c r="BU19" i="1" a="1"/>
  <c r="BU19" i="1" s="1"/>
  <c r="BU20" i="1" a="1"/>
  <c r="BU20" i="1" s="1"/>
  <c r="BU21" i="1" a="1"/>
  <c r="BU21" i="1" s="1"/>
  <c r="BU22" i="1" a="1"/>
  <c r="BU22" i="1" s="1"/>
  <c r="BU23" i="1" a="1"/>
  <c r="BU23" i="1" s="1"/>
  <c r="BU24" i="1" a="1"/>
  <c r="BU24" i="1" s="1"/>
  <c r="BU25" i="1" a="1"/>
  <c r="BU25" i="1" s="1"/>
  <c r="BU26" i="1" a="1"/>
  <c r="BU26" i="1" s="1"/>
  <c r="BU27" i="1" a="1"/>
  <c r="BU27" i="1" s="1"/>
  <c r="BU28" i="1" a="1"/>
  <c r="BU28" i="1" s="1"/>
  <c r="BU29" i="1" a="1"/>
  <c r="BU29" i="1" s="1"/>
  <c r="BU30" i="1" a="1"/>
  <c r="BU30" i="1" s="1"/>
  <c r="BU31" i="1" a="1"/>
  <c r="BU31" i="1" s="1"/>
  <c r="BU32" i="1" a="1"/>
  <c r="BU32" i="1" s="1"/>
  <c r="BU33" i="1" a="1"/>
  <c r="BU33" i="1" s="1"/>
  <c r="BU34" i="1" a="1"/>
  <c r="BU34" i="1" s="1"/>
  <c r="BU35" i="1" a="1"/>
  <c r="BU35" i="1" s="1"/>
  <c r="BU36" i="1" a="1"/>
  <c r="BU36" i="1" s="1"/>
  <c r="BU37" i="1" a="1"/>
  <c r="BU37" i="1" s="1"/>
  <c r="BU38" i="1" a="1"/>
  <c r="BU38" i="1" s="1"/>
  <c r="BU3" i="1" a="1"/>
  <c r="BU3" i="1" s="1"/>
  <c r="BU4" i="1" a="1"/>
  <c r="BU4" i="1" s="1"/>
  <c r="BU5" i="1" a="1"/>
  <c r="BU5" i="1" s="1"/>
  <c r="BU6" i="1" a="1"/>
  <c r="BU6" i="1" s="1"/>
  <c r="BR38" i="1"/>
  <c r="BR3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2" i="1"/>
  <c r="BQ39" i="1"/>
  <c r="AG3" i="1"/>
  <c r="AO3" i="1"/>
  <c r="AW3" i="1"/>
  <c r="BE3" i="1"/>
  <c r="BM3" i="1"/>
  <c r="AJ4" i="1"/>
  <c r="AR4" i="1"/>
  <c r="AZ4" i="1"/>
  <c r="BH4" i="1"/>
  <c r="BP4" i="1"/>
  <c r="AM5" i="1"/>
  <c r="AU5" i="1"/>
  <c r="BC5" i="1"/>
  <c r="BK5" i="1"/>
  <c r="AH6" i="1"/>
  <c r="AP6" i="1"/>
  <c r="AX6" i="1"/>
  <c r="BF6" i="1"/>
  <c r="BN6" i="1"/>
  <c r="AK7" i="1"/>
  <c r="AS7" i="1"/>
  <c r="BA7" i="1"/>
  <c r="BI7" i="1"/>
  <c r="BQ7" i="1"/>
  <c r="AN8" i="1"/>
  <c r="AV8" i="1"/>
  <c r="BD8" i="1"/>
  <c r="BL8" i="1"/>
  <c r="AI9" i="1"/>
  <c r="AQ9" i="1"/>
  <c r="AY9" i="1"/>
  <c r="BG9" i="1"/>
  <c r="BO9" i="1"/>
  <c r="AL10" i="1"/>
  <c r="AT10" i="1"/>
  <c r="BB10" i="1"/>
  <c r="BJ10" i="1"/>
  <c r="AG11" i="1"/>
  <c r="AO11" i="1"/>
  <c r="AW11" i="1"/>
  <c r="BE11" i="1"/>
  <c r="BM11" i="1"/>
  <c r="AJ12" i="1"/>
  <c r="AR12" i="1"/>
  <c r="AZ12" i="1"/>
  <c r="BH12" i="1"/>
  <c r="BP12" i="1"/>
  <c r="AM13" i="1"/>
  <c r="AU13" i="1"/>
  <c r="BC13" i="1"/>
  <c r="BK13" i="1"/>
  <c r="AH14" i="1"/>
  <c r="AP14" i="1"/>
  <c r="AX14" i="1"/>
  <c r="BF14" i="1"/>
  <c r="BN14" i="1"/>
  <c r="AK15" i="1"/>
  <c r="AS15" i="1"/>
  <c r="BA15" i="1"/>
  <c r="BI15" i="1"/>
  <c r="BQ15" i="1"/>
  <c r="AN16" i="1"/>
  <c r="AV16" i="1"/>
  <c r="BD16" i="1"/>
  <c r="BL16" i="1"/>
  <c r="AI17" i="1"/>
  <c r="AQ17" i="1"/>
  <c r="AY17" i="1"/>
  <c r="BG17" i="1"/>
  <c r="BO17" i="1"/>
  <c r="AL18" i="1"/>
  <c r="AT18" i="1"/>
  <c r="BB18" i="1"/>
  <c r="BJ18" i="1"/>
  <c r="AG19" i="1"/>
  <c r="AO19" i="1"/>
  <c r="AW19" i="1"/>
  <c r="BE19" i="1"/>
  <c r="BM19" i="1"/>
  <c r="AJ20" i="1"/>
  <c r="AH3" i="1"/>
  <c r="AP3" i="1"/>
  <c r="AX3" i="1"/>
  <c r="BF3" i="1"/>
  <c r="BN3" i="1"/>
  <c r="AK4" i="1"/>
  <c r="AS4" i="1"/>
  <c r="BA4" i="1"/>
  <c r="BI4" i="1"/>
  <c r="BQ4" i="1"/>
  <c r="AN5" i="1"/>
  <c r="AV5" i="1"/>
  <c r="BD5" i="1"/>
  <c r="BL5" i="1"/>
  <c r="AI6" i="1"/>
  <c r="AQ6" i="1"/>
  <c r="AY6" i="1"/>
  <c r="BG6" i="1"/>
  <c r="BO6" i="1"/>
  <c r="AL7" i="1"/>
  <c r="AT7" i="1"/>
  <c r="BB7" i="1"/>
  <c r="BJ7" i="1"/>
  <c r="AG8" i="1"/>
  <c r="AO8" i="1"/>
  <c r="AW8" i="1"/>
  <c r="BE8" i="1"/>
  <c r="BM8" i="1"/>
  <c r="AJ9" i="1"/>
  <c r="AR9" i="1"/>
  <c r="AZ9" i="1"/>
  <c r="BH9" i="1"/>
  <c r="BP9" i="1"/>
  <c r="AM10" i="1"/>
  <c r="AU10" i="1"/>
  <c r="BC10" i="1"/>
  <c r="BK10" i="1"/>
  <c r="AH11" i="1"/>
  <c r="AP11" i="1"/>
  <c r="AX11" i="1"/>
  <c r="BF11" i="1"/>
  <c r="BN11" i="1"/>
  <c r="AK12" i="1"/>
  <c r="AS12" i="1"/>
  <c r="BA12" i="1"/>
  <c r="BI12" i="1"/>
  <c r="BQ12" i="1"/>
  <c r="AN13" i="1"/>
  <c r="AV13" i="1"/>
  <c r="BD13" i="1"/>
  <c r="BL13" i="1"/>
  <c r="AI14" i="1"/>
  <c r="AQ14" i="1"/>
  <c r="AY14" i="1"/>
  <c r="BG14" i="1"/>
  <c r="BO14" i="1"/>
  <c r="AL15" i="1"/>
  <c r="AT15" i="1"/>
  <c r="BB15" i="1"/>
  <c r="BJ15" i="1"/>
  <c r="AG16" i="1"/>
  <c r="AO16" i="1"/>
  <c r="AW16" i="1"/>
  <c r="BE16" i="1"/>
  <c r="BM16" i="1"/>
  <c r="AJ17" i="1"/>
  <c r="AR17" i="1"/>
  <c r="AZ17" i="1"/>
  <c r="BH17" i="1"/>
  <c r="BP17" i="1"/>
  <c r="AM18" i="1"/>
  <c r="AU18" i="1"/>
  <c r="BC18" i="1"/>
  <c r="BK18" i="1"/>
  <c r="AH19" i="1"/>
  <c r="AP19" i="1"/>
  <c r="AX19" i="1"/>
  <c r="BF19" i="1"/>
  <c r="BN19" i="1"/>
  <c r="AK20" i="1"/>
  <c r="AS20" i="1"/>
  <c r="BA20" i="1"/>
  <c r="BI20" i="1"/>
  <c r="BQ20" i="1"/>
  <c r="AN21" i="1"/>
  <c r="AV21" i="1"/>
  <c r="BD21" i="1"/>
  <c r="BL21" i="1"/>
  <c r="AI22" i="1"/>
  <c r="AQ22" i="1"/>
  <c r="AY22" i="1"/>
  <c r="BG22" i="1"/>
  <c r="BO22" i="1"/>
  <c r="AL23" i="1"/>
  <c r="AT23" i="1"/>
  <c r="BB23" i="1"/>
  <c r="BJ23" i="1"/>
  <c r="AG24" i="1"/>
  <c r="AO24" i="1"/>
  <c r="AW24" i="1"/>
  <c r="BE24" i="1"/>
  <c r="BM24" i="1"/>
  <c r="AJ25" i="1"/>
  <c r="AR25" i="1"/>
  <c r="AZ25" i="1"/>
  <c r="AI3" i="1"/>
  <c r="AQ3" i="1"/>
  <c r="AY3" i="1"/>
  <c r="BG3" i="1"/>
  <c r="BO3" i="1"/>
  <c r="AL4" i="1"/>
  <c r="AT4" i="1"/>
  <c r="BB4" i="1"/>
  <c r="BJ4" i="1"/>
  <c r="AG5" i="1"/>
  <c r="AO5" i="1"/>
  <c r="AW5" i="1"/>
  <c r="BE5" i="1"/>
  <c r="BM5" i="1"/>
  <c r="AJ6" i="1"/>
  <c r="AR6" i="1"/>
  <c r="AZ6" i="1"/>
  <c r="BH6" i="1"/>
  <c r="BP6" i="1"/>
  <c r="AM7" i="1"/>
  <c r="AU7" i="1"/>
  <c r="BC7" i="1"/>
  <c r="BK7" i="1"/>
  <c r="AJ3" i="1"/>
  <c r="AR3" i="1"/>
  <c r="AZ3" i="1"/>
  <c r="BH3" i="1"/>
  <c r="BP3" i="1"/>
  <c r="AM4" i="1"/>
  <c r="AU4" i="1"/>
  <c r="BC4" i="1"/>
  <c r="BK4" i="1"/>
  <c r="AH5" i="1"/>
  <c r="AP5" i="1"/>
  <c r="AX5" i="1"/>
  <c r="BF5" i="1"/>
  <c r="BN5" i="1"/>
  <c r="AK6" i="1"/>
  <c r="AS6" i="1"/>
  <c r="BA6" i="1"/>
  <c r="BI6" i="1"/>
  <c r="BQ6" i="1"/>
  <c r="AN7" i="1"/>
  <c r="AV7" i="1"/>
  <c r="BD7" i="1"/>
  <c r="BL7" i="1"/>
  <c r="AI8" i="1"/>
  <c r="AQ8" i="1"/>
  <c r="AY8" i="1"/>
  <c r="BG8" i="1"/>
  <c r="BO8" i="1"/>
  <c r="AL9" i="1"/>
  <c r="AT9" i="1"/>
  <c r="BB9" i="1"/>
  <c r="BJ9" i="1"/>
  <c r="AG10" i="1"/>
  <c r="AO10" i="1"/>
  <c r="AW10" i="1"/>
  <c r="BE10" i="1"/>
  <c r="BM10" i="1"/>
  <c r="AJ11" i="1"/>
  <c r="AR11" i="1"/>
  <c r="AZ11" i="1"/>
  <c r="BH11" i="1"/>
  <c r="BP11" i="1"/>
  <c r="AM12" i="1"/>
  <c r="AU12" i="1"/>
  <c r="BC12" i="1"/>
  <c r="BK12" i="1"/>
  <c r="AH13" i="1"/>
  <c r="AP13" i="1"/>
  <c r="AX13" i="1"/>
  <c r="BF13" i="1"/>
  <c r="BN13" i="1"/>
  <c r="AK14" i="1"/>
  <c r="AS14" i="1"/>
  <c r="BA14" i="1"/>
  <c r="BI14" i="1"/>
  <c r="BQ14" i="1"/>
  <c r="AN15" i="1"/>
  <c r="AV15" i="1"/>
  <c r="BD15" i="1"/>
  <c r="BL15" i="1"/>
  <c r="AI16" i="1"/>
  <c r="AQ16" i="1"/>
  <c r="AY16" i="1"/>
  <c r="BG16" i="1"/>
  <c r="BO16" i="1"/>
  <c r="AL17" i="1"/>
  <c r="AT17" i="1"/>
  <c r="BB17" i="1"/>
  <c r="BJ17" i="1"/>
  <c r="AG18" i="1"/>
  <c r="AO18" i="1"/>
  <c r="AW18" i="1"/>
  <c r="BE18" i="1"/>
  <c r="BM18" i="1"/>
  <c r="AJ19" i="1"/>
  <c r="AR19" i="1"/>
  <c r="AZ19" i="1"/>
  <c r="BH19" i="1"/>
  <c r="BP19" i="1"/>
  <c r="AM20" i="1"/>
  <c r="AU20" i="1"/>
  <c r="BC20" i="1"/>
  <c r="BK20" i="1"/>
  <c r="AH21" i="1"/>
  <c r="AP21" i="1"/>
  <c r="AX21" i="1"/>
  <c r="BF21" i="1"/>
  <c r="BN21" i="1"/>
  <c r="AK22" i="1"/>
  <c r="AS22" i="1"/>
  <c r="BA22" i="1"/>
  <c r="BI22" i="1"/>
  <c r="BQ22" i="1"/>
  <c r="AN23" i="1"/>
  <c r="AV23" i="1"/>
  <c r="BD23" i="1"/>
  <c r="BL23" i="1"/>
  <c r="AI24" i="1"/>
  <c r="AQ24" i="1"/>
  <c r="AY24" i="1"/>
  <c r="BG24" i="1"/>
  <c r="BO24" i="1"/>
  <c r="AL25" i="1"/>
  <c r="AT25" i="1"/>
  <c r="BB25" i="1"/>
  <c r="BJ25" i="1"/>
  <c r="AG26" i="1"/>
  <c r="AO26" i="1"/>
  <c r="AW26" i="1"/>
  <c r="BE26" i="1"/>
  <c r="BM26" i="1"/>
  <c r="AJ27" i="1"/>
  <c r="AR27" i="1"/>
  <c r="AZ27" i="1"/>
  <c r="BH27" i="1"/>
  <c r="BP27" i="1"/>
  <c r="AM28" i="1"/>
  <c r="AU28" i="1"/>
  <c r="BC28" i="1"/>
  <c r="BK28" i="1"/>
  <c r="AH29" i="1"/>
  <c r="AP29" i="1"/>
  <c r="AX29" i="1"/>
  <c r="BF29" i="1"/>
  <c r="BN29" i="1"/>
  <c r="AK30" i="1"/>
  <c r="AS30" i="1"/>
  <c r="AK3" i="1"/>
  <c r="AS3" i="1"/>
  <c r="BA3" i="1"/>
  <c r="BI3" i="1"/>
  <c r="BQ3" i="1"/>
  <c r="AN4" i="1"/>
  <c r="AV4" i="1"/>
  <c r="BD4" i="1"/>
  <c r="BL4" i="1"/>
  <c r="AI5" i="1"/>
  <c r="AQ5" i="1"/>
  <c r="AY5" i="1"/>
  <c r="BG5" i="1"/>
  <c r="BO5" i="1"/>
  <c r="AL6" i="1"/>
  <c r="AT6" i="1"/>
  <c r="BB6" i="1"/>
  <c r="BJ6" i="1"/>
  <c r="AG7" i="1"/>
  <c r="AO7" i="1"/>
  <c r="AW7" i="1"/>
  <c r="BE7" i="1"/>
  <c r="BM7" i="1"/>
  <c r="AJ8" i="1"/>
  <c r="AR8" i="1"/>
  <c r="AZ8" i="1"/>
  <c r="BH8" i="1"/>
  <c r="BP8" i="1"/>
  <c r="AM9" i="1"/>
  <c r="AU9" i="1"/>
  <c r="BC9" i="1"/>
  <c r="BK9" i="1"/>
  <c r="AH10" i="1"/>
  <c r="AP10" i="1"/>
  <c r="AX10" i="1"/>
  <c r="BF10" i="1"/>
  <c r="BN10" i="1"/>
  <c r="AK11" i="1"/>
  <c r="AS11" i="1"/>
  <c r="BA11" i="1"/>
  <c r="BI11" i="1"/>
  <c r="BQ11" i="1"/>
  <c r="AN12" i="1"/>
  <c r="AV12" i="1"/>
  <c r="BD12" i="1"/>
  <c r="BL12" i="1"/>
  <c r="AI13" i="1"/>
  <c r="AQ13" i="1"/>
  <c r="AY13" i="1"/>
  <c r="BG13" i="1"/>
  <c r="BO13" i="1"/>
  <c r="AL14" i="1"/>
  <c r="AT14" i="1"/>
  <c r="BB14" i="1"/>
  <c r="BJ14" i="1"/>
  <c r="AG15" i="1"/>
  <c r="AO15" i="1"/>
  <c r="AW15" i="1"/>
  <c r="BE15" i="1"/>
  <c r="BM15" i="1"/>
  <c r="AJ16" i="1"/>
  <c r="AR16" i="1"/>
  <c r="AZ16" i="1"/>
  <c r="BH16" i="1"/>
  <c r="BP16" i="1"/>
  <c r="AM17" i="1"/>
  <c r="AU17" i="1"/>
  <c r="BC17" i="1"/>
  <c r="BK17" i="1"/>
  <c r="AH18" i="1"/>
  <c r="AP18" i="1"/>
  <c r="AX18" i="1"/>
  <c r="BF18" i="1"/>
  <c r="BN18" i="1"/>
  <c r="AK19" i="1"/>
  <c r="AS19" i="1"/>
  <c r="BA19" i="1"/>
  <c r="BI19" i="1"/>
  <c r="BQ19" i="1"/>
  <c r="AN20" i="1"/>
  <c r="AV20" i="1"/>
  <c r="BD20" i="1"/>
  <c r="BL20" i="1"/>
  <c r="AI21" i="1"/>
  <c r="AQ21" i="1"/>
  <c r="AY21" i="1"/>
  <c r="BG21" i="1"/>
  <c r="BO21" i="1"/>
  <c r="AL22" i="1"/>
  <c r="AT22" i="1"/>
  <c r="BB22" i="1"/>
  <c r="BJ22" i="1"/>
  <c r="AG23" i="1"/>
  <c r="AO23" i="1"/>
  <c r="AW23" i="1"/>
  <c r="BE23" i="1"/>
  <c r="BM23" i="1"/>
  <c r="AJ24" i="1"/>
  <c r="AL3" i="1"/>
  <c r="AT3" i="1"/>
  <c r="BB3" i="1"/>
  <c r="BJ3" i="1"/>
  <c r="AG4" i="1"/>
  <c r="AO4" i="1"/>
  <c r="AW4" i="1"/>
  <c r="BE4" i="1"/>
  <c r="BM4" i="1"/>
  <c r="AJ5" i="1"/>
  <c r="AR5" i="1"/>
  <c r="AZ5" i="1"/>
  <c r="BH5" i="1"/>
  <c r="BP5" i="1"/>
  <c r="AM6" i="1"/>
  <c r="AU6" i="1"/>
  <c r="BC6" i="1"/>
  <c r="BK6" i="1"/>
  <c r="AH7" i="1"/>
  <c r="AP7" i="1"/>
  <c r="AX7" i="1"/>
  <c r="BF7" i="1"/>
  <c r="BN7" i="1"/>
  <c r="AK8" i="1"/>
  <c r="AS8" i="1"/>
  <c r="BA8" i="1"/>
  <c r="BI8" i="1"/>
  <c r="BQ8" i="1"/>
  <c r="AN9" i="1"/>
  <c r="AV9" i="1"/>
  <c r="BD9" i="1"/>
  <c r="BL9" i="1"/>
  <c r="AI10" i="1"/>
  <c r="AQ10" i="1"/>
  <c r="AY10" i="1"/>
  <c r="BG10" i="1"/>
  <c r="BO10" i="1"/>
  <c r="AL11" i="1"/>
  <c r="AT11" i="1"/>
  <c r="BB11" i="1"/>
  <c r="BJ11" i="1"/>
  <c r="AG12" i="1"/>
  <c r="AO12" i="1"/>
  <c r="AW12" i="1"/>
  <c r="BE12" i="1"/>
  <c r="BM12" i="1"/>
  <c r="AJ13" i="1"/>
  <c r="AR13" i="1"/>
  <c r="AZ13" i="1"/>
  <c r="BH13" i="1"/>
  <c r="BP13" i="1"/>
  <c r="AM14" i="1"/>
  <c r="AU14" i="1"/>
  <c r="BC14" i="1"/>
  <c r="BK14" i="1"/>
  <c r="AH15" i="1"/>
  <c r="AP15" i="1"/>
  <c r="AX15" i="1"/>
  <c r="BF15" i="1"/>
  <c r="BN15" i="1"/>
  <c r="AK16" i="1"/>
  <c r="AS16" i="1"/>
  <c r="BA16" i="1"/>
  <c r="BI16" i="1"/>
  <c r="BQ16" i="1"/>
  <c r="AN17" i="1"/>
  <c r="AV17" i="1"/>
  <c r="BD17" i="1"/>
  <c r="BL17" i="1"/>
  <c r="AI18" i="1"/>
  <c r="AQ18" i="1"/>
  <c r="AY18" i="1"/>
  <c r="BG18" i="1"/>
  <c r="BO18" i="1"/>
  <c r="AL19" i="1"/>
  <c r="AT19" i="1"/>
  <c r="BB19" i="1"/>
  <c r="BJ19" i="1"/>
  <c r="AG20" i="1"/>
  <c r="AO20" i="1"/>
  <c r="AW20" i="1"/>
  <c r="BE20" i="1"/>
  <c r="BM20" i="1"/>
  <c r="AJ21" i="1"/>
  <c r="AR21" i="1"/>
  <c r="AZ21" i="1"/>
  <c r="BH21" i="1"/>
  <c r="BP21" i="1"/>
  <c r="AM22" i="1"/>
  <c r="AU22" i="1"/>
  <c r="BC22" i="1"/>
  <c r="BK22" i="1"/>
  <c r="AH23" i="1"/>
  <c r="AP23" i="1"/>
  <c r="AX23" i="1"/>
  <c r="BF23" i="1"/>
  <c r="BN23" i="1"/>
  <c r="AK24" i="1"/>
  <c r="AS24" i="1"/>
  <c r="BA24" i="1"/>
  <c r="BI24" i="1"/>
  <c r="BQ24" i="1"/>
  <c r="AN25" i="1"/>
  <c r="AV25" i="1"/>
  <c r="BD25" i="1"/>
  <c r="BL25" i="1"/>
  <c r="AI26" i="1"/>
  <c r="AQ26" i="1"/>
  <c r="AY26" i="1"/>
  <c r="BG26" i="1"/>
  <c r="BO26" i="1"/>
  <c r="AL27" i="1"/>
  <c r="AT27" i="1"/>
  <c r="BB27" i="1"/>
  <c r="BJ27" i="1"/>
  <c r="AG28" i="1"/>
  <c r="AM3" i="1"/>
  <c r="AU3" i="1"/>
  <c r="BC3" i="1"/>
  <c r="BK3" i="1"/>
  <c r="AH4" i="1"/>
  <c r="AP4" i="1"/>
  <c r="AX4" i="1"/>
  <c r="BF4" i="1"/>
  <c r="BN4" i="1"/>
  <c r="AK5" i="1"/>
  <c r="AS5" i="1"/>
  <c r="BA5" i="1"/>
  <c r="BI5" i="1"/>
  <c r="BQ5" i="1"/>
  <c r="AN6" i="1"/>
  <c r="AV6" i="1"/>
  <c r="BD6" i="1"/>
  <c r="BL6" i="1"/>
  <c r="AI7" i="1"/>
  <c r="AQ7" i="1"/>
  <c r="AY7" i="1"/>
  <c r="BG7" i="1"/>
  <c r="BO7" i="1"/>
  <c r="AL8" i="1"/>
  <c r="AT8" i="1"/>
  <c r="BB8" i="1"/>
  <c r="BJ8" i="1"/>
  <c r="AG9" i="1"/>
  <c r="AO9" i="1"/>
  <c r="AW9" i="1"/>
  <c r="BE9" i="1"/>
  <c r="BM9" i="1"/>
  <c r="AJ10" i="1"/>
  <c r="AR10" i="1"/>
  <c r="AZ10" i="1"/>
  <c r="BH10" i="1"/>
  <c r="BP10" i="1"/>
  <c r="AM11" i="1"/>
  <c r="AU11" i="1"/>
  <c r="BC11" i="1"/>
  <c r="BK11" i="1"/>
  <c r="AH12" i="1"/>
  <c r="AP12" i="1"/>
  <c r="AX12" i="1"/>
  <c r="BF12" i="1"/>
  <c r="BN12" i="1"/>
  <c r="AK13" i="1"/>
  <c r="AS13" i="1"/>
  <c r="BA13" i="1"/>
  <c r="BI13" i="1"/>
  <c r="BQ13" i="1"/>
  <c r="AN14" i="1"/>
  <c r="AV14" i="1"/>
  <c r="BD14" i="1"/>
  <c r="BL14" i="1"/>
  <c r="AI15" i="1"/>
  <c r="AQ15" i="1"/>
  <c r="AY15" i="1"/>
  <c r="BG15" i="1"/>
  <c r="BO15" i="1"/>
  <c r="AL16" i="1"/>
  <c r="AT16" i="1"/>
  <c r="BB16" i="1"/>
  <c r="BJ16" i="1"/>
  <c r="AG17" i="1"/>
  <c r="AO17" i="1"/>
  <c r="AW17" i="1"/>
  <c r="BE17" i="1"/>
  <c r="BM17" i="1"/>
  <c r="AJ18" i="1"/>
  <c r="AR18" i="1"/>
  <c r="AZ18" i="1"/>
  <c r="BH18" i="1"/>
  <c r="BP18" i="1"/>
  <c r="AM19" i="1"/>
  <c r="AU19" i="1"/>
  <c r="BC19" i="1"/>
  <c r="BK19" i="1"/>
  <c r="AH20" i="1"/>
  <c r="AP20" i="1"/>
  <c r="AX20" i="1"/>
  <c r="BF20" i="1"/>
  <c r="BN20" i="1"/>
  <c r="AK21" i="1"/>
  <c r="AS21" i="1"/>
  <c r="BA21" i="1"/>
  <c r="BI21" i="1"/>
  <c r="BQ21" i="1"/>
  <c r="AN22" i="1"/>
  <c r="AV22" i="1"/>
  <c r="BD22" i="1"/>
  <c r="BL22" i="1"/>
  <c r="AI23" i="1"/>
  <c r="AQ23" i="1"/>
  <c r="AY23" i="1"/>
  <c r="BG23" i="1"/>
  <c r="BO23" i="1"/>
  <c r="AL24" i="1"/>
  <c r="AT24" i="1"/>
  <c r="BB24" i="1"/>
  <c r="BJ24" i="1"/>
  <c r="AG25" i="1"/>
  <c r="AO25" i="1"/>
  <c r="AW25" i="1"/>
  <c r="BE25" i="1"/>
  <c r="BM25" i="1"/>
  <c r="AJ26" i="1"/>
  <c r="AR26" i="1"/>
  <c r="AZ26" i="1"/>
  <c r="BH26" i="1"/>
  <c r="BP26" i="1"/>
  <c r="AM27" i="1"/>
  <c r="AU27" i="1"/>
  <c r="BC27" i="1"/>
  <c r="BK27" i="1"/>
  <c r="AH28" i="1"/>
  <c r="AP28" i="1"/>
  <c r="AX28" i="1"/>
  <c r="BF28" i="1"/>
  <c r="BN28" i="1"/>
  <c r="AK29" i="1"/>
  <c r="AS29" i="1"/>
  <c r="BA29" i="1"/>
  <c r="BI29" i="1"/>
  <c r="BQ29" i="1"/>
  <c r="AH9" i="1"/>
  <c r="AO14" i="1"/>
  <c r="BK16" i="1"/>
  <c r="BA18" i="1"/>
  <c r="AQ20" i="1"/>
  <c r="AG22" i="1"/>
  <c r="AK23" i="1"/>
  <c r="AP24" i="1"/>
  <c r="AK25" i="1"/>
  <c r="BO25" i="1"/>
  <c r="BC26" i="1"/>
  <c r="AQ27" i="1"/>
  <c r="BQ27" i="1"/>
  <c r="BB28" i="1"/>
  <c r="AM29" i="1"/>
  <c r="BH29" i="1"/>
  <c r="AZ30" i="1"/>
  <c r="BP30" i="1"/>
  <c r="AU31" i="1"/>
  <c r="BK31" i="1"/>
  <c r="AP32" i="1"/>
  <c r="BF32" i="1"/>
  <c r="AK33" i="1"/>
  <c r="BA33" i="1"/>
  <c r="BQ33" i="1"/>
  <c r="AV34" i="1"/>
  <c r="BL34" i="1"/>
  <c r="AY35" i="1"/>
  <c r="BO35" i="1"/>
  <c r="AT36" i="1"/>
  <c r="BJ36" i="1"/>
  <c r="AO37" i="1"/>
  <c r="BE37" i="1"/>
  <c r="AJ38" i="1"/>
  <c r="AV3" i="1"/>
  <c r="AL5" i="1"/>
  <c r="BM6" i="1"/>
  <c r="AP8" i="1"/>
  <c r="AK9" i="1"/>
  <c r="BQ9" i="1"/>
  <c r="BL10" i="1"/>
  <c r="BG11" i="1"/>
  <c r="BB12" i="1"/>
  <c r="AW13" i="1"/>
  <c r="AR14" i="1"/>
  <c r="AM15" i="1"/>
  <c r="AH16" i="1"/>
  <c r="BN16" i="1"/>
  <c r="BI17" i="1"/>
  <c r="BD18" i="1"/>
  <c r="AY19" i="1"/>
  <c r="AR20" i="1"/>
  <c r="BO20" i="1"/>
  <c r="AW21" i="1"/>
  <c r="AH22" i="1"/>
  <c r="BE22" i="1"/>
  <c r="AM23" i="1"/>
  <c r="BI23" i="1"/>
  <c r="AR24" i="1"/>
  <c r="BH24" i="1"/>
  <c r="AM25" i="1"/>
  <c r="BC25" i="1"/>
  <c r="BP25" i="1"/>
  <c r="AS26" i="1"/>
  <c r="BD26" i="1"/>
  <c r="AG27" i="1"/>
  <c r="AS27" i="1"/>
  <c r="BF27" i="1"/>
  <c r="AI28" i="1"/>
  <c r="AS28" i="1"/>
  <c r="BD28" i="1"/>
  <c r="BO28" i="1"/>
  <c r="BD3" i="1"/>
  <c r="AT5" i="1"/>
  <c r="AJ7" i="1"/>
  <c r="AU8" i="1"/>
  <c r="AP9" i="1"/>
  <c r="AK10" i="1"/>
  <c r="BQ10" i="1"/>
  <c r="BL11" i="1"/>
  <c r="BG12" i="1"/>
  <c r="BB13" i="1"/>
  <c r="AW14" i="1"/>
  <c r="AR15" i="1"/>
  <c r="AM16" i="1"/>
  <c r="AH17" i="1"/>
  <c r="BN17" i="1"/>
  <c r="BI18" i="1"/>
  <c r="BD19" i="1"/>
  <c r="AT20" i="1"/>
  <c r="BP20" i="1"/>
  <c r="BB21" i="1"/>
  <c r="AJ22" i="1"/>
  <c r="BF22" i="1"/>
  <c r="AR23" i="1"/>
  <c r="BK23" i="1"/>
  <c r="AU24" i="1"/>
  <c r="BK24" i="1"/>
  <c r="AP25" i="1"/>
  <c r="BF25" i="1"/>
  <c r="BQ25" i="1"/>
  <c r="AT26" i="1"/>
  <c r="BF26" i="1"/>
  <c r="AH27" i="1"/>
  <c r="AV27" i="1"/>
  <c r="BG27" i="1"/>
  <c r="AJ28" i="1"/>
  <c r="AT28" i="1"/>
  <c r="BE28" i="1"/>
  <c r="BP28" i="1"/>
  <c r="AO29" i="1"/>
  <c r="AZ29" i="1"/>
  <c r="BK29" i="1"/>
  <c r="AJ30" i="1"/>
  <c r="AT30" i="1"/>
  <c r="BB30" i="1"/>
  <c r="BJ30" i="1"/>
  <c r="AG31" i="1"/>
  <c r="AO31" i="1"/>
  <c r="AW31" i="1"/>
  <c r="BE31" i="1"/>
  <c r="BM31" i="1"/>
  <c r="AJ32" i="1"/>
  <c r="AR32" i="1"/>
  <c r="AZ32" i="1"/>
  <c r="BH32" i="1"/>
  <c r="BP32" i="1"/>
  <c r="AM33" i="1"/>
  <c r="AU33" i="1"/>
  <c r="BC33" i="1"/>
  <c r="BK33" i="1"/>
  <c r="AH34" i="1"/>
  <c r="AP34" i="1"/>
  <c r="AX34" i="1"/>
  <c r="BF34" i="1"/>
  <c r="BN34" i="1"/>
  <c r="AK35" i="1"/>
  <c r="AS35" i="1"/>
  <c r="BA35" i="1"/>
  <c r="BI35" i="1"/>
  <c r="BQ35" i="1"/>
  <c r="AN36" i="1"/>
  <c r="AV36" i="1"/>
  <c r="BD36" i="1"/>
  <c r="BL36" i="1"/>
  <c r="AI37" i="1"/>
  <c r="AQ37" i="1"/>
  <c r="AY37" i="1"/>
  <c r="BG37" i="1"/>
  <c r="BO37" i="1"/>
  <c r="AL38" i="1"/>
  <c r="AT38" i="1"/>
  <c r="BB38" i="1"/>
  <c r="BJ38" i="1"/>
  <c r="BL3" i="1"/>
  <c r="BB5" i="1"/>
  <c r="AR7" i="1"/>
  <c r="AX8" i="1"/>
  <c r="AS9" i="1"/>
  <c r="AN10" i="1"/>
  <c r="AI11" i="1"/>
  <c r="BO11" i="1"/>
  <c r="BJ12" i="1"/>
  <c r="BE13" i="1"/>
  <c r="AZ14" i="1"/>
  <c r="AU15" i="1"/>
  <c r="AP16" i="1"/>
  <c r="AK17" i="1"/>
  <c r="BQ17" i="1"/>
  <c r="BL18" i="1"/>
  <c r="BG19" i="1"/>
  <c r="AY20" i="1"/>
  <c r="AG21" i="1"/>
  <c r="BC21" i="1"/>
  <c r="AO22" i="1"/>
  <c r="BH22" i="1"/>
  <c r="AS23" i="1"/>
  <c r="BP23" i="1"/>
  <c r="AV24" i="1"/>
  <c r="BL24" i="1"/>
  <c r="AQ25" i="1"/>
  <c r="BG25" i="1"/>
  <c r="AH26" i="1"/>
  <c r="AU26" i="1"/>
  <c r="BI26" i="1"/>
  <c r="AI27" i="1"/>
  <c r="AW27" i="1"/>
  <c r="BI27" i="1"/>
  <c r="AK28" i="1"/>
  <c r="AV28" i="1"/>
  <c r="BG28" i="1"/>
  <c r="BQ28" i="1"/>
  <c r="AQ29" i="1"/>
  <c r="BB29" i="1"/>
  <c r="BL29" i="1"/>
  <c r="AL30" i="1"/>
  <c r="AU30" i="1"/>
  <c r="BC30" i="1"/>
  <c r="BK30" i="1"/>
  <c r="AH31" i="1"/>
  <c r="AP31" i="1"/>
  <c r="AX31" i="1"/>
  <c r="BF31" i="1"/>
  <c r="BN31" i="1"/>
  <c r="AK32" i="1"/>
  <c r="AS32" i="1"/>
  <c r="BA32" i="1"/>
  <c r="BI32" i="1"/>
  <c r="BQ32" i="1"/>
  <c r="AN33" i="1"/>
  <c r="AV33" i="1"/>
  <c r="BD33" i="1"/>
  <c r="BL33" i="1"/>
  <c r="AI34" i="1"/>
  <c r="AQ34" i="1"/>
  <c r="AY34" i="1"/>
  <c r="BG34" i="1"/>
  <c r="BO34" i="1"/>
  <c r="AL35" i="1"/>
  <c r="AT35" i="1"/>
  <c r="BB35" i="1"/>
  <c r="BJ35" i="1"/>
  <c r="AG36" i="1"/>
  <c r="AO36" i="1"/>
  <c r="AW36" i="1"/>
  <c r="BE36" i="1"/>
  <c r="BM36" i="1"/>
  <c r="AJ37" i="1"/>
  <c r="AR37" i="1"/>
  <c r="AZ37" i="1"/>
  <c r="BH37" i="1"/>
  <c r="BP37" i="1"/>
  <c r="AM38" i="1"/>
  <c r="AU38" i="1"/>
  <c r="BC38" i="1"/>
  <c r="BK38" i="1"/>
  <c r="AI4" i="1"/>
  <c r="BJ5" i="1"/>
  <c r="AZ7" i="1"/>
  <c r="BC8" i="1"/>
  <c r="AX9" i="1"/>
  <c r="AS10" i="1"/>
  <c r="AN11" i="1"/>
  <c r="AI12" i="1"/>
  <c r="BO12" i="1"/>
  <c r="BJ13" i="1"/>
  <c r="BE14" i="1"/>
  <c r="AZ15" i="1"/>
  <c r="AU16" i="1"/>
  <c r="AP17" i="1"/>
  <c r="AK18" i="1"/>
  <c r="BQ18" i="1"/>
  <c r="BL19" i="1"/>
  <c r="AZ20" i="1"/>
  <c r="AL21" i="1"/>
  <c r="BE21" i="1"/>
  <c r="AP22" i="1"/>
  <c r="BM22" i="1"/>
  <c r="AU23" i="1"/>
  <c r="BQ23" i="1"/>
  <c r="AX24" i="1"/>
  <c r="BN24" i="1"/>
  <c r="AS25" i="1"/>
  <c r="BH25" i="1"/>
  <c r="AK26" i="1"/>
  <c r="AV26" i="1"/>
  <c r="BJ26" i="1"/>
  <c r="AK27" i="1"/>
  <c r="AX27" i="1"/>
  <c r="BL27" i="1"/>
  <c r="AL28" i="1"/>
  <c r="AW28" i="1"/>
  <c r="BH28" i="1"/>
  <c r="AG29" i="1"/>
  <c r="AR29" i="1"/>
  <c r="AQ4" i="1"/>
  <c r="AG6" i="1"/>
  <c r="BH7" i="1"/>
  <c r="BF8" i="1"/>
  <c r="BA9" i="1"/>
  <c r="AV10" i="1"/>
  <c r="AQ11" i="1"/>
  <c r="AL12" i="1"/>
  <c r="AG13" i="1"/>
  <c r="BM13" i="1"/>
  <c r="BH14" i="1"/>
  <c r="BC15" i="1"/>
  <c r="AX16" i="1"/>
  <c r="AS17" i="1"/>
  <c r="AN18" i="1"/>
  <c r="AI19" i="1"/>
  <c r="BO19" i="1"/>
  <c r="BB20" i="1"/>
  <c r="AM21" i="1"/>
  <c r="BJ21" i="1"/>
  <c r="AR22" i="1"/>
  <c r="BN22" i="1"/>
  <c r="AZ23" i="1"/>
  <c r="AH24" i="1"/>
  <c r="AZ24" i="1"/>
  <c r="BP24" i="1"/>
  <c r="AU25" i="1"/>
  <c r="BI25" i="1"/>
  <c r="AL26" i="1"/>
  <c r="AX26" i="1"/>
  <c r="BK26" i="1"/>
  <c r="AN27" i="1"/>
  <c r="AY27" i="1"/>
  <c r="BM27" i="1"/>
  <c r="AN28" i="1"/>
  <c r="AY28" i="1"/>
  <c r="BI28" i="1"/>
  <c r="AI29" i="1"/>
  <c r="AT29" i="1"/>
  <c r="BD29" i="1"/>
  <c r="BO29" i="1"/>
  <c r="AN30" i="1"/>
  <c r="AW30" i="1"/>
  <c r="BE30" i="1"/>
  <c r="BM30" i="1"/>
  <c r="AJ31" i="1"/>
  <c r="AR31" i="1"/>
  <c r="AZ31" i="1"/>
  <c r="BH31" i="1"/>
  <c r="BP31" i="1"/>
  <c r="AM32" i="1"/>
  <c r="AU32" i="1"/>
  <c r="BC32" i="1"/>
  <c r="BK32" i="1"/>
  <c r="AH33" i="1"/>
  <c r="AP33" i="1"/>
  <c r="AX33" i="1"/>
  <c r="BF33" i="1"/>
  <c r="BN33" i="1"/>
  <c r="AK34" i="1"/>
  <c r="AS34" i="1"/>
  <c r="BA34" i="1"/>
  <c r="BI34" i="1"/>
  <c r="BQ34" i="1"/>
  <c r="AN35" i="1"/>
  <c r="AV35" i="1"/>
  <c r="BD35" i="1"/>
  <c r="BL35" i="1"/>
  <c r="AI36" i="1"/>
  <c r="AQ36" i="1"/>
  <c r="AY36" i="1"/>
  <c r="BG36" i="1"/>
  <c r="BO36" i="1"/>
  <c r="AL37" i="1"/>
  <c r="AT37" i="1"/>
  <c r="BB37" i="1"/>
  <c r="BJ37" i="1"/>
  <c r="AG38" i="1"/>
  <c r="AO38" i="1"/>
  <c r="AW38" i="1"/>
  <c r="BE38" i="1"/>
  <c r="BM38" i="1"/>
  <c r="AY4" i="1"/>
  <c r="AO6" i="1"/>
  <c r="BP7" i="1"/>
  <c r="BK8" i="1"/>
  <c r="BF9" i="1"/>
  <c r="AV11" i="1"/>
  <c r="AQ12" i="1"/>
  <c r="AL13" i="1"/>
  <c r="AG14" i="1"/>
  <c r="BH15" i="1"/>
  <c r="BC16" i="1"/>
  <c r="AS18" i="1"/>
  <c r="AI20" i="1"/>
  <c r="BG20" i="1"/>
  <c r="BK21" i="1"/>
  <c r="BP22" i="1"/>
  <c r="AM24" i="1"/>
  <c r="AH25" i="1"/>
  <c r="BK25" i="1"/>
  <c r="BA26" i="1"/>
  <c r="AO27" i="1"/>
  <c r="BA27" i="1"/>
  <c r="AO28" i="1"/>
  <c r="BJ28" i="1"/>
  <c r="AU29" i="1"/>
  <c r="BP29" i="1"/>
  <c r="AX30" i="1"/>
  <c r="BN30" i="1"/>
  <c r="AS31" i="1"/>
  <c r="BI31" i="1"/>
  <c r="AN32" i="1"/>
  <c r="BD32" i="1"/>
  <c r="AI33" i="1"/>
  <c r="AY33" i="1"/>
  <c r="BO33" i="1"/>
  <c r="AL34" i="1"/>
  <c r="BB34" i="1"/>
  <c r="AG35" i="1"/>
  <c r="AW35" i="1"/>
  <c r="BM35" i="1"/>
  <c r="AR36" i="1"/>
  <c r="BH36" i="1"/>
  <c r="AM37" i="1"/>
  <c r="BC37" i="1"/>
  <c r="AH38" i="1"/>
  <c r="BA10" i="1"/>
  <c r="BM14" i="1"/>
  <c r="AX17" i="1"/>
  <c r="AN19" i="1"/>
  <c r="AO21" i="1"/>
  <c r="AW22" i="1"/>
  <c r="BA23" i="1"/>
  <c r="BC24" i="1"/>
  <c r="AX25" i="1"/>
  <c r="AM26" i="1"/>
  <c r="BL26" i="1"/>
  <c r="BN27" i="1"/>
  <c r="AZ28" i="1"/>
  <c r="AJ29" i="1"/>
  <c r="BE29" i="1"/>
  <c r="AO30" i="1"/>
  <c r="BF30" i="1"/>
  <c r="AK31" i="1"/>
  <c r="BA31" i="1"/>
  <c r="BQ31" i="1"/>
  <c r="AV32" i="1"/>
  <c r="BL32" i="1"/>
  <c r="AQ33" i="1"/>
  <c r="BG33" i="1"/>
  <c r="AT34" i="1"/>
  <c r="BJ34" i="1"/>
  <c r="AO35" i="1"/>
  <c r="BE35" i="1"/>
  <c r="AJ36" i="1"/>
  <c r="AZ36" i="1"/>
  <c r="BP36" i="1"/>
  <c r="AU37" i="1"/>
  <c r="BK37" i="1"/>
  <c r="AP38" i="1"/>
  <c r="BG4" i="1"/>
  <c r="AW6" i="1"/>
  <c r="AH8" i="1"/>
  <c r="BN8" i="1"/>
  <c r="BI9" i="1"/>
  <c r="BD10" i="1"/>
  <c r="AY11" i="1"/>
  <c r="AT12" i="1"/>
  <c r="AO13" i="1"/>
  <c r="AJ14" i="1"/>
  <c r="BP14" i="1"/>
  <c r="BK15" i="1"/>
  <c r="BF16" i="1"/>
  <c r="BA17" i="1"/>
  <c r="AV18" i="1"/>
  <c r="AQ19" i="1"/>
  <c r="AL20" i="1"/>
  <c r="BH20" i="1"/>
  <c r="AT21" i="1"/>
  <c r="BM21" i="1"/>
  <c r="AX22" i="1"/>
  <c r="AJ23" i="1"/>
  <c r="BC23" i="1"/>
  <c r="AN24" i="1"/>
  <c r="BD24" i="1"/>
  <c r="AI25" i="1"/>
  <c r="AY25" i="1"/>
  <c r="BN25" i="1"/>
  <c r="AN26" i="1"/>
  <c r="BB26" i="1"/>
  <c r="BN26" i="1"/>
  <c r="AP27" i="1"/>
  <c r="BD27" i="1"/>
  <c r="BO27" i="1"/>
  <c r="AQ28" i="1"/>
  <c r="BA28" i="1"/>
  <c r="BL28" i="1"/>
  <c r="AL29" i="1"/>
  <c r="AV29" i="1"/>
  <c r="BG29" i="1"/>
  <c r="AG30" i="1"/>
  <c r="AP30" i="1"/>
  <c r="AY30" i="1"/>
  <c r="BG30" i="1"/>
  <c r="BO30" i="1"/>
  <c r="AL31" i="1"/>
  <c r="AT31" i="1"/>
  <c r="BB31" i="1"/>
  <c r="BJ31" i="1"/>
  <c r="AG32" i="1"/>
  <c r="AO32" i="1"/>
  <c r="AW32" i="1"/>
  <c r="BE32" i="1"/>
  <c r="BM32" i="1"/>
  <c r="AJ33" i="1"/>
  <c r="AR33" i="1"/>
  <c r="AZ33" i="1"/>
  <c r="BH33" i="1"/>
  <c r="BP33" i="1"/>
  <c r="AM34" i="1"/>
  <c r="AU34" i="1"/>
  <c r="BC34" i="1"/>
  <c r="BK34" i="1"/>
  <c r="AH35" i="1"/>
  <c r="AP35" i="1"/>
  <c r="AX35" i="1"/>
  <c r="BF35" i="1"/>
  <c r="BN35" i="1"/>
  <c r="AK36" i="1"/>
  <c r="AS36" i="1"/>
  <c r="BA36" i="1"/>
  <c r="BI36" i="1"/>
  <c r="BQ36" i="1"/>
  <c r="AN37" i="1"/>
  <c r="AV37" i="1"/>
  <c r="BD37" i="1"/>
  <c r="BL37" i="1"/>
  <c r="AI38" i="1"/>
  <c r="AQ38" i="1"/>
  <c r="AY38" i="1"/>
  <c r="BG38" i="1"/>
  <c r="BO38" i="1"/>
  <c r="AN3" i="1"/>
  <c r="BO4" i="1"/>
  <c r="BE6" i="1"/>
  <c r="AM8" i="1"/>
  <c r="BN9" i="1"/>
  <c r="BI10" i="1"/>
  <c r="BD11" i="1"/>
  <c r="AY12" i="1"/>
  <c r="AT13" i="1"/>
  <c r="AJ15" i="1"/>
  <c r="BP15" i="1"/>
  <c r="BF17" i="1"/>
  <c r="AV19" i="1"/>
  <c r="BJ20" i="1"/>
  <c r="AU21" i="1"/>
  <c r="AZ22" i="1"/>
  <c r="BH23" i="1"/>
  <c r="BF24" i="1"/>
  <c r="BA25" i="1"/>
  <c r="AP26" i="1"/>
  <c r="BQ26" i="1"/>
  <c r="BE27" i="1"/>
  <c r="AR28" i="1"/>
  <c r="BM28" i="1"/>
  <c r="AW29" i="1"/>
  <c r="AH30" i="1"/>
  <c r="AQ30" i="1"/>
  <c r="BH30" i="1"/>
  <c r="AM31" i="1"/>
  <c r="BC31" i="1"/>
  <c r="AH32" i="1"/>
  <c r="AX32" i="1"/>
  <c r="BN32" i="1"/>
  <c r="AS33" i="1"/>
  <c r="BI33" i="1"/>
  <c r="AN34" i="1"/>
  <c r="BD34" i="1"/>
  <c r="AI35" i="1"/>
  <c r="AQ35" i="1"/>
  <c r="BG35" i="1"/>
  <c r="AL36" i="1"/>
  <c r="BB36" i="1"/>
  <c r="AG37" i="1"/>
  <c r="AW37" i="1"/>
  <c r="BM37" i="1"/>
  <c r="AI30" i="1"/>
  <c r="BQ30" i="1"/>
  <c r="BL31" i="1"/>
  <c r="BG32" i="1"/>
  <c r="BB33" i="1"/>
  <c r="AW34" i="1"/>
  <c r="AR35" i="1"/>
  <c r="AM36" i="1"/>
  <c r="AH37" i="1"/>
  <c r="BN37" i="1"/>
  <c r="AZ38" i="1"/>
  <c r="BP38" i="1"/>
  <c r="AM30" i="1"/>
  <c r="AI31" i="1"/>
  <c r="BO31" i="1"/>
  <c r="BJ32" i="1"/>
  <c r="BE33" i="1"/>
  <c r="AZ34" i="1"/>
  <c r="AU35" i="1"/>
  <c r="AP36" i="1"/>
  <c r="AK37" i="1"/>
  <c r="BQ37" i="1"/>
  <c r="BA38" i="1"/>
  <c r="BQ38" i="1"/>
  <c r="AY29" i="1"/>
  <c r="AV31" i="1"/>
  <c r="AL33" i="1"/>
  <c r="BM34" i="1"/>
  <c r="BC36" i="1"/>
  <c r="BH38" i="1"/>
  <c r="BD30" i="1"/>
  <c r="AY31" i="1"/>
  <c r="AO33" i="1"/>
  <c r="BK35" i="1"/>
  <c r="BA37" i="1"/>
  <c r="BI38" i="1"/>
  <c r="BI30" i="1"/>
  <c r="AY32" i="1"/>
  <c r="AT33" i="1"/>
  <c r="AJ35" i="1"/>
  <c r="BK36" i="1"/>
  <c r="AV38" i="1"/>
  <c r="BM29" i="1"/>
  <c r="BG31" i="1"/>
  <c r="AR34" i="1"/>
  <c r="AH36" i="1"/>
  <c r="BI37" i="1"/>
  <c r="BN38" i="1"/>
  <c r="AR30" i="1"/>
  <c r="AN31" i="1"/>
  <c r="AI32" i="1"/>
  <c r="BO32" i="1"/>
  <c r="BJ33" i="1"/>
  <c r="BE34" i="1"/>
  <c r="AZ35" i="1"/>
  <c r="AU36" i="1"/>
  <c r="AP37" i="1"/>
  <c r="AK38" i="1"/>
  <c r="BD38" i="1"/>
  <c r="AN29" i="1"/>
  <c r="AV30" i="1"/>
  <c r="AQ31" i="1"/>
  <c r="AL32" i="1"/>
  <c r="AG33" i="1"/>
  <c r="BM33" i="1"/>
  <c r="BH34" i="1"/>
  <c r="BC35" i="1"/>
  <c r="AX36" i="1"/>
  <c r="AS37" i="1"/>
  <c r="AN38" i="1"/>
  <c r="BF38" i="1"/>
  <c r="BA30" i="1"/>
  <c r="AQ32" i="1"/>
  <c r="AG34" i="1"/>
  <c r="BH35" i="1"/>
  <c r="AX37" i="1"/>
  <c r="AR38" i="1"/>
  <c r="BC29" i="1"/>
  <c r="AT32" i="1"/>
  <c r="AJ34" i="1"/>
  <c r="BP34" i="1"/>
  <c r="BF36" i="1"/>
  <c r="AS38" i="1"/>
  <c r="BJ29" i="1"/>
  <c r="BD31" i="1"/>
  <c r="AO34" i="1"/>
  <c r="BP35" i="1"/>
  <c r="BF37" i="1"/>
  <c r="BL38" i="1"/>
  <c r="BL30" i="1"/>
  <c r="BB32" i="1"/>
  <c r="AW33" i="1"/>
  <c r="AM35" i="1"/>
  <c r="BN36" i="1"/>
  <c r="AX38" i="1"/>
  <c r="AI2" i="1"/>
  <c r="AQ2" i="1"/>
  <c r="AY2" i="1"/>
  <c r="BG2" i="1"/>
  <c r="BO2" i="1"/>
  <c r="AJ2" i="1"/>
  <c r="AR2" i="1"/>
  <c r="AZ2" i="1"/>
  <c r="BP2" i="1"/>
  <c r="BI2" i="1"/>
  <c r="AL2" i="1"/>
  <c r="AT2" i="1"/>
  <c r="BB2" i="1"/>
  <c r="BJ2" i="1"/>
  <c r="AW2" i="1"/>
  <c r="BM2" i="1"/>
  <c r="AX2" i="1"/>
  <c r="BH2" i="1"/>
  <c r="BA2" i="1"/>
  <c r="AM2" i="1"/>
  <c r="AU2" i="1"/>
  <c r="BC2" i="1"/>
  <c r="BK2" i="1"/>
  <c r="BE2" i="1"/>
  <c r="AP2" i="1"/>
  <c r="BF2" i="1"/>
  <c r="AK2" i="1"/>
  <c r="BQ2" i="1"/>
  <c r="AN2" i="1"/>
  <c r="AV2" i="1"/>
  <c r="BD2" i="1"/>
  <c r="BL2" i="1"/>
  <c r="AO2" i="1"/>
  <c r="AH2" i="1"/>
  <c r="BN2" i="1"/>
  <c r="AS2" i="1"/>
  <c r="AG2" i="1"/>
  <c r="BI39" i="1"/>
  <c r="BJ39" i="1"/>
  <c r="BK39" i="1"/>
  <c r="BL39" i="1"/>
  <c r="BM39" i="1"/>
  <c r="BN39" i="1"/>
  <c r="BO39" i="1"/>
  <c r="BP39" i="1"/>
  <c r="BB39" i="1"/>
  <c r="BC39" i="1"/>
  <c r="BD39" i="1"/>
  <c r="BE39" i="1"/>
  <c r="BF39" i="1"/>
  <c r="BG39" i="1"/>
  <c r="BH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AG39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2" i="1"/>
  <c r="AD41" i="1"/>
  <c r="AE41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44" i="1"/>
  <c r="C40" i="1"/>
  <c r="D40" i="1"/>
  <c r="E40" i="1"/>
  <c r="E41" i="1" s="1"/>
  <c r="F40" i="1"/>
  <c r="F41" i="1" s="1"/>
  <c r="G40" i="1"/>
  <c r="G41" i="1" s="1"/>
  <c r="H40" i="1"/>
  <c r="H41" i="1" s="1"/>
  <c r="I40" i="1"/>
  <c r="I41" i="1" s="1"/>
  <c r="I53" i="1" s="1"/>
  <c r="J40" i="1"/>
  <c r="J41" i="1" s="1"/>
  <c r="J64" i="1" s="1"/>
  <c r="K40" i="1"/>
  <c r="L40" i="1"/>
  <c r="M40" i="1"/>
  <c r="M41" i="1" s="1"/>
  <c r="M62" i="1" s="1"/>
  <c r="N40" i="1"/>
  <c r="N41" i="1" s="1"/>
  <c r="N52" i="1" s="1"/>
  <c r="O40" i="1"/>
  <c r="O41" i="1" s="1"/>
  <c r="O74" i="1" s="1"/>
  <c r="P40" i="1"/>
  <c r="P41" i="1" s="1"/>
  <c r="P68" i="1" s="1"/>
  <c r="Q40" i="1"/>
  <c r="Q41" i="1" s="1"/>
  <c r="R40" i="1"/>
  <c r="R41" i="1" s="1"/>
  <c r="R47" i="1" s="1"/>
  <c r="S40" i="1"/>
  <c r="T40" i="1"/>
  <c r="U40" i="1"/>
  <c r="U41" i="1" s="1"/>
  <c r="U49" i="1" s="1"/>
  <c r="V40" i="1"/>
  <c r="V41" i="1" s="1"/>
  <c r="W40" i="1"/>
  <c r="W41" i="1" s="1"/>
  <c r="W76" i="1" s="1"/>
  <c r="X40" i="1"/>
  <c r="X41" i="1" s="1"/>
  <c r="X49" i="1" s="1"/>
  <c r="Y40" i="1"/>
  <c r="Y41" i="1" s="1"/>
  <c r="Y67" i="1" s="1"/>
  <c r="Z40" i="1"/>
  <c r="Z41" i="1" s="1"/>
  <c r="Z45" i="1" s="1"/>
  <c r="B40" i="1"/>
  <c r="B41" i="1" s="1"/>
  <c r="B64" i="1" s="1"/>
  <c r="AB9" i="1"/>
  <c r="AE9" i="1"/>
  <c r="AB2" i="1"/>
  <c r="C42" i="1"/>
  <c r="C41" i="1"/>
  <c r="C75" i="1" s="1"/>
  <c r="N42" i="1"/>
  <c r="AE79" i="1"/>
  <c r="AE78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44" i="1"/>
  <c r="AE3" i="1"/>
  <c r="AE4" i="1"/>
  <c r="AE5" i="1"/>
  <c r="AE6" i="1"/>
  <c r="AE7" i="1"/>
  <c r="AE8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2" i="1"/>
  <c r="AB5" i="1"/>
  <c r="D41" i="1"/>
  <c r="D56" i="1" s="1"/>
  <c r="K41" i="1"/>
  <c r="K75" i="1" s="1"/>
  <c r="L41" i="1"/>
  <c r="S41" i="1"/>
  <c r="S52" i="1" s="1"/>
  <c r="T41" i="1"/>
  <c r="T71" i="1" s="1"/>
  <c r="D42" i="1"/>
  <c r="E42" i="1"/>
  <c r="F42" i="1"/>
  <c r="G42" i="1"/>
  <c r="H42" i="1"/>
  <c r="I42" i="1"/>
  <c r="J42" i="1"/>
  <c r="K42" i="1"/>
  <c r="L42" i="1"/>
  <c r="M42" i="1"/>
  <c r="O42" i="1"/>
  <c r="P42" i="1"/>
  <c r="Q42" i="1"/>
  <c r="R42" i="1"/>
  <c r="S42" i="1"/>
  <c r="T42" i="1"/>
  <c r="U42" i="1"/>
  <c r="V42" i="1"/>
  <c r="W42" i="1"/>
  <c r="X42" i="1"/>
  <c r="Y42" i="1"/>
  <c r="Z42" i="1"/>
  <c r="B42" i="1"/>
  <c r="AB3" i="1"/>
  <c r="AB4" i="1"/>
  <c r="AB6" i="1"/>
  <c r="AB7" i="1"/>
  <c r="AB8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H46" i="1" l="1"/>
  <c r="H67" i="1"/>
  <c r="F74" i="1"/>
  <c r="F57" i="1"/>
  <c r="E49" i="1"/>
  <c r="E67" i="1"/>
  <c r="Q59" i="1"/>
  <c r="Q74" i="1"/>
  <c r="G64" i="1"/>
  <c r="G57" i="1"/>
  <c r="I50" i="1"/>
  <c r="P44" i="1"/>
  <c r="R74" i="1"/>
  <c r="O52" i="1"/>
  <c r="M44" i="1"/>
  <c r="M56" i="1"/>
  <c r="R78" i="1"/>
  <c r="R64" i="1"/>
  <c r="Q79" i="1"/>
  <c r="Q78" i="1"/>
  <c r="R73" i="1"/>
  <c r="Q64" i="1"/>
  <c r="Y54" i="1"/>
  <c r="I47" i="1"/>
  <c r="E79" i="1"/>
  <c r="I77" i="1"/>
  <c r="N71" i="1"/>
  <c r="N54" i="1"/>
  <c r="Q45" i="1"/>
  <c r="J71" i="1"/>
  <c r="I45" i="1"/>
  <c r="R44" i="1"/>
  <c r="Z75" i="1"/>
  <c r="R69" i="1"/>
  <c r="N60" i="1"/>
  <c r="Q44" i="1"/>
  <c r="Y75" i="1"/>
  <c r="Q69" i="1"/>
  <c r="J59" i="1"/>
  <c r="J50" i="1"/>
  <c r="L61" i="1"/>
  <c r="L62" i="1"/>
  <c r="Z76" i="1"/>
  <c r="B71" i="1"/>
  <c r="R60" i="1"/>
  <c r="R56" i="1"/>
  <c r="Z46" i="1"/>
  <c r="Y76" i="1"/>
  <c r="J74" i="1"/>
  <c r="Z70" i="1"/>
  <c r="J69" i="1"/>
  <c r="Y46" i="1"/>
  <c r="I79" i="1"/>
  <c r="Z77" i="1"/>
  <c r="Z72" i="1"/>
  <c r="I69" i="1"/>
  <c r="Z63" i="1"/>
  <c r="J60" i="1"/>
  <c r="R58" i="1"/>
  <c r="J54" i="1"/>
  <c r="Q51" i="1"/>
  <c r="R46" i="1"/>
  <c r="Y77" i="1"/>
  <c r="J75" i="1"/>
  <c r="Y72" i="1"/>
  <c r="R68" i="1"/>
  <c r="B60" i="1"/>
  <c r="Z55" i="1"/>
  <c r="J51" i="1"/>
  <c r="D44" i="1"/>
  <c r="R77" i="1"/>
  <c r="Q76" i="1"/>
  <c r="I75" i="1"/>
  <c r="E74" i="1"/>
  <c r="E70" i="1"/>
  <c r="Q68" i="1"/>
  <c r="Q65" i="1"/>
  <c r="I63" i="1"/>
  <c r="Z59" i="1"/>
  <c r="I58" i="1"/>
  <c r="Q55" i="1"/>
  <c r="Y53" i="1"/>
  <c r="Z50" i="1"/>
  <c r="Y48" i="1"/>
  <c r="I46" i="1"/>
  <c r="J73" i="1"/>
  <c r="Z58" i="1"/>
  <c r="R54" i="1"/>
  <c r="J79" i="1"/>
  <c r="J78" i="1"/>
  <c r="R75" i="1"/>
  <c r="I73" i="1"/>
  <c r="J66" i="1"/>
  <c r="Y58" i="1"/>
  <c r="B45" i="1"/>
  <c r="I74" i="1"/>
  <c r="J70" i="1"/>
  <c r="Z65" i="1"/>
  <c r="B56" i="1"/>
  <c r="J44" i="1"/>
  <c r="R76" i="1"/>
  <c r="I70" i="1"/>
  <c r="R65" i="1"/>
  <c r="Y63" i="1"/>
  <c r="J58" i="1"/>
  <c r="I54" i="1"/>
  <c r="Q49" i="1"/>
  <c r="J46" i="1"/>
  <c r="B44" i="1"/>
  <c r="Z78" i="1"/>
  <c r="Q77" i="1"/>
  <c r="J76" i="1"/>
  <c r="Z74" i="1"/>
  <c r="Z73" i="1"/>
  <c r="Q71" i="1"/>
  <c r="Z69" i="1"/>
  <c r="Z67" i="1"/>
  <c r="J65" i="1"/>
  <c r="Y62" i="1"/>
  <c r="R59" i="1"/>
  <c r="Y57" i="1"/>
  <c r="J55" i="1"/>
  <c r="Q53" i="1"/>
  <c r="Y50" i="1"/>
  <c r="B48" i="1"/>
  <c r="Z44" i="1"/>
  <c r="Y78" i="1"/>
  <c r="J77" i="1"/>
  <c r="I76" i="1"/>
  <c r="Y74" i="1"/>
  <c r="Y73" i="1"/>
  <c r="Y69" i="1"/>
  <c r="I65" i="1"/>
  <c r="Z54" i="1"/>
  <c r="R50" i="1"/>
  <c r="J47" i="1"/>
  <c r="R45" i="1"/>
  <c r="R79" i="1"/>
  <c r="D79" i="1"/>
  <c r="D67" i="1"/>
  <c r="D46" i="1"/>
  <c r="D48" i="1"/>
  <c r="C78" i="1"/>
  <c r="B65" i="1"/>
  <c r="B52" i="1"/>
  <c r="B79" i="1"/>
  <c r="B50" i="1"/>
  <c r="B46" i="1"/>
  <c r="B75" i="1"/>
  <c r="B72" i="1"/>
  <c r="B69" i="1"/>
  <c r="B77" i="1"/>
  <c r="B76" i="1"/>
  <c r="B59" i="1"/>
  <c r="B55" i="1"/>
  <c r="B51" i="1"/>
  <c r="B78" i="1"/>
  <c r="S54" i="1"/>
  <c r="S58" i="1"/>
  <c r="S68" i="1"/>
  <c r="S73" i="1"/>
  <c r="S49" i="1"/>
  <c r="S53" i="1"/>
  <c r="S63" i="1"/>
  <c r="S57" i="1"/>
  <c r="S62" i="1"/>
  <c r="S67" i="1"/>
  <c r="S59" i="1"/>
  <c r="S74" i="1"/>
  <c r="S47" i="1"/>
  <c r="S51" i="1"/>
  <c r="S55" i="1"/>
  <c r="S71" i="1"/>
  <c r="S72" i="1"/>
  <c r="S65" i="1"/>
  <c r="S78" i="1"/>
  <c r="S44" i="1"/>
  <c r="S45" i="1"/>
  <c r="S66" i="1"/>
  <c r="S69" i="1"/>
  <c r="S46" i="1"/>
  <c r="S56" i="1"/>
  <c r="S75" i="1"/>
  <c r="S79" i="1"/>
  <c r="S70" i="1"/>
  <c r="S48" i="1"/>
  <c r="X79" i="1"/>
  <c r="X47" i="1"/>
  <c r="X51" i="1"/>
  <c r="X60" i="1"/>
  <c r="X55" i="1"/>
  <c r="X59" i="1"/>
  <c r="X65" i="1"/>
  <c r="X70" i="1"/>
  <c r="X46" i="1"/>
  <c r="X50" i="1"/>
  <c r="X64" i="1"/>
  <c r="X69" i="1"/>
  <c r="X44" i="1"/>
  <c r="X48" i="1"/>
  <c r="X52" i="1"/>
  <c r="X56" i="1"/>
  <c r="X68" i="1"/>
  <c r="X77" i="1"/>
  <c r="X53" i="1"/>
  <c r="X54" i="1"/>
  <c r="X71" i="1"/>
  <c r="X45" i="1"/>
  <c r="X73" i="1"/>
  <c r="X74" i="1"/>
  <c r="X78" i="1"/>
  <c r="X61" i="1"/>
  <c r="X62" i="1"/>
  <c r="X63" i="1"/>
  <c r="X57" i="1"/>
  <c r="X58" i="1"/>
  <c r="X66" i="1"/>
  <c r="H48" i="1"/>
  <c r="H52" i="1"/>
  <c r="H61" i="1"/>
  <c r="H56" i="1"/>
  <c r="H60" i="1"/>
  <c r="H66" i="1"/>
  <c r="H71" i="1"/>
  <c r="H79" i="1"/>
  <c r="H47" i="1"/>
  <c r="H51" i="1"/>
  <c r="H70" i="1"/>
  <c r="H59" i="1"/>
  <c r="H55" i="1"/>
  <c r="H63" i="1"/>
  <c r="H64" i="1"/>
  <c r="H74" i="1"/>
  <c r="H49" i="1"/>
  <c r="H50" i="1"/>
  <c r="H73" i="1"/>
  <c r="H75" i="1"/>
  <c r="H65" i="1"/>
  <c r="H68" i="1"/>
  <c r="H69" i="1"/>
  <c r="H76" i="1"/>
  <c r="H45" i="1"/>
  <c r="H54" i="1"/>
  <c r="H53" i="1"/>
  <c r="P65" i="1"/>
  <c r="W47" i="1"/>
  <c r="W70" i="1"/>
  <c r="W46" i="1"/>
  <c r="W69" i="1"/>
  <c r="W45" i="1"/>
  <c r="W60" i="1"/>
  <c r="W78" i="1"/>
  <c r="W61" i="1"/>
  <c r="W62" i="1"/>
  <c r="W75" i="1"/>
  <c r="G56" i="1"/>
  <c r="G60" i="1"/>
  <c r="G66" i="1"/>
  <c r="G71" i="1"/>
  <c r="G79" i="1"/>
  <c r="G47" i="1"/>
  <c r="G51" i="1"/>
  <c r="G70" i="1"/>
  <c r="G46" i="1"/>
  <c r="G55" i="1"/>
  <c r="G59" i="1"/>
  <c r="G65" i="1"/>
  <c r="G69" i="1"/>
  <c r="G52" i="1"/>
  <c r="G48" i="1"/>
  <c r="G63" i="1"/>
  <c r="G67" i="1"/>
  <c r="G72" i="1"/>
  <c r="G73" i="1"/>
  <c r="G44" i="1"/>
  <c r="G58" i="1"/>
  <c r="G49" i="1"/>
  <c r="G50" i="1"/>
  <c r="G75" i="1"/>
  <c r="G68" i="1"/>
  <c r="G76" i="1"/>
  <c r="G45" i="1"/>
  <c r="G53" i="1"/>
  <c r="G54" i="1"/>
  <c r="G61" i="1"/>
  <c r="G62" i="1"/>
  <c r="P78" i="1"/>
  <c r="H77" i="1"/>
  <c r="P74" i="1"/>
  <c r="L55" i="1"/>
  <c r="K54" i="1"/>
  <c r="K58" i="1"/>
  <c r="K68" i="1"/>
  <c r="K73" i="1"/>
  <c r="K49" i="1"/>
  <c r="K53" i="1"/>
  <c r="K63" i="1"/>
  <c r="K57" i="1"/>
  <c r="K62" i="1"/>
  <c r="K67" i="1"/>
  <c r="K79" i="1"/>
  <c r="K60" i="1"/>
  <c r="K65" i="1"/>
  <c r="K74" i="1"/>
  <c r="K45" i="1"/>
  <c r="K52" i="1"/>
  <c r="K56" i="1"/>
  <c r="K48" i="1"/>
  <c r="K46" i="1"/>
  <c r="K47" i="1"/>
  <c r="K70" i="1"/>
  <c r="K77" i="1"/>
  <c r="K64" i="1"/>
  <c r="K59" i="1"/>
  <c r="K71" i="1"/>
  <c r="K78" i="1"/>
  <c r="K44" i="1"/>
  <c r="K51" i="1"/>
  <c r="K50" i="1"/>
  <c r="N79" i="1"/>
  <c r="N47" i="1"/>
  <c r="N51" i="1"/>
  <c r="N70" i="1"/>
  <c r="N46" i="1"/>
  <c r="N55" i="1"/>
  <c r="N59" i="1"/>
  <c r="N65" i="1"/>
  <c r="N69" i="1"/>
  <c r="N45" i="1"/>
  <c r="N50" i="1"/>
  <c r="N64" i="1"/>
  <c r="N66" i="1"/>
  <c r="N44" i="1"/>
  <c r="N53" i="1"/>
  <c r="N57" i="1"/>
  <c r="N61" i="1"/>
  <c r="N49" i="1"/>
  <c r="N56" i="1"/>
  <c r="N62" i="1"/>
  <c r="N63" i="1"/>
  <c r="N58" i="1"/>
  <c r="N72" i="1"/>
  <c r="N77" i="1"/>
  <c r="N48" i="1"/>
  <c r="N67" i="1"/>
  <c r="N68" i="1"/>
  <c r="N78" i="1"/>
  <c r="F79" i="1"/>
  <c r="F47" i="1"/>
  <c r="F51" i="1"/>
  <c r="F70" i="1"/>
  <c r="F46" i="1"/>
  <c r="F55" i="1"/>
  <c r="F59" i="1"/>
  <c r="F65" i="1"/>
  <c r="F69" i="1"/>
  <c r="F45" i="1"/>
  <c r="F50" i="1"/>
  <c r="F64" i="1"/>
  <c r="F48" i="1"/>
  <c r="F63" i="1"/>
  <c r="F67" i="1"/>
  <c r="F72" i="1"/>
  <c r="F73" i="1"/>
  <c r="F44" i="1"/>
  <c r="F54" i="1"/>
  <c r="F58" i="1"/>
  <c r="F71" i="1"/>
  <c r="F62" i="1"/>
  <c r="F68" i="1"/>
  <c r="F76" i="1"/>
  <c r="F53" i="1"/>
  <c r="F52" i="1"/>
  <c r="F60" i="1"/>
  <c r="F61" i="1"/>
  <c r="F77" i="1"/>
  <c r="F66" i="1"/>
  <c r="H44" i="1"/>
  <c r="G77" i="1"/>
  <c r="S61" i="1"/>
  <c r="U46" i="1"/>
  <c r="U55" i="1"/>
  <c r="U59" i="1"/>
  <c r="U65" i="1"/>
  <c r="U69" i="1"/>
  <c r="U45" i="1"/>
  <c r="U50" i="1"/>
  <c r="U64" i="1"/>
  <c r="U54" i="1"/>
  <c r="U58" i="1"/>
  <c r="U68" i="1"/>
  <c r="U52" i="1"/>
  <c r="U56" i="1"/>
  <c r="U48" i="1"/>
  <c r="U63" i="1"/>
  <c r="U67" i="1"/>
  <c r="U75" i="1"/>
  <c r="U76" i="1"/>
  <c r="U77" i="1"/>
  <c r="U78" i="1"/>
  <c r="U53" i="1"/>
  <c r="U71" i="1"/>
  <c r="U60" i="1"/>
  <c r="U61" i="1"/>
  <c r="U62" i="1"/>
  <c r="U73" i="1"/>
  <c r="U74" i="1"/>
  <c r="U44" i="1"/>
  <c r="U57" i="1"/>
  <c r="U66" i="1"/>
  <c r="U47" i="1"/>
  <c r="U72" i="1"/>
  <c r="M46" i="1"/>
  <c r="M55" i="1"/>
  <c r="M59" i="1"/>
  <c r="M65" i="1"/>
  <c r="M69" i="1"/>
  <c r="M45" i="1"/>
  <c r="M50" i="1"/>
  <c r="M64" i="1"/>
  <c r="M54" i="1"/>
  <c r="M58" i="1"/>
  <c r="M68" i="1"/>
  <c r="M53" i="1"/>
  <c r="M57" i="1"/>
  <c r="M61" i="1"/>
  <c r="M79" i="1"/>
  <c r="M49" i="1"/>
  <c r="M75" i="1"/>
  <c r="M76" i="1"/>
  <c r="M77" i="1"/>
  <c r="M78" i="1"/>
  <c r="M60" i="1"/>
  <c r="M66" i="1"/>
  <c r="M72" i="1"/>
  <c r="M48" i="1"/>
  <c r="M67" i="1"/>
  <c r="M47" i="1"/>
  <c r="M70" i="1"/>
  <c r="M74" i="1"/>
  <c r="M52" i="1"/>
  <c r="M71" i="1"/>
  <c r="M73" i="1"/>
  <c r="W77" i="1"/>
  <c r="N74" i="1"/>
  <c r="L72" i="1"/>
  <c r="F56" i="1"/>
  <c r="U51" i="1"/>
  <c r="U79" i="1"/>
  <c r="T45" i="1"/>
  <c r="T50" i="1"/>
  <c r="T64" i="1"/>
  <c r="T54" i="1"/>
  <c r="T58" i="1"/>
  <c r="T68" i="1"/>
  <c r="T49" i="1"/>
  <c r="T53" i="1"/>
  <c r="T63" i="1"/>
  <c r="T48" i="1"/>
  <c r="T67" i="1"/>
  <c r="T75" i="1"/>
  <c r="T76" i="1"/>
  <c r="T77" i="1"/>
  <c r="T78" i="1"/>
  <c r="T62" i="1"/>
  <c r="T59" i="1"/>
  <c r="T74" i="1"/>
  <c r="T51" i="1"/>
  <c r="T55" i="1"/>
  <c r="T52" i="1"/>
  <c r="T60" i="1"/>
  <c r="T61" i="1"/>
  <c r="T73" i="1"/>
  <c r="T65" i="1"/>
  <c r="T44" i="1"/>
  <c r="T57" i="1"/>
  <c r="T66" i="1"/>
  <c r="T69" i="1"/>
  <c r="T46" i="1"/>
  <c r="T47" i="1"/>
  <c r="T56" i="1"/>
  <c r="T72" i="1"/>
  <c r="T79" i="1"/>
  <c r="T70" i="1"/>
  <c r="H78" i="1"/>
  <c r="S64" i="1"/>
  <c r="K61" i="1"/>
  <c r="H58" i="1"/>
  <c r="P48" i="1"/>
  <c r="P52" i="1"/>
  <c r="P61" i="1"/>
  <c r="P56" i="1"/>
  <c r="P60" i="1"/>
  <c r="P66" i="1"/>
  <c r="P71" i="1"/>
  <c r="P79" i="1"/>
  <c r="P47" i="1"/>
  <c r="P51" i="1"/>
  <c r="P70" i="1"/>
  <c r="P58" i="1"/>
  <c r="P72" i="1"/>
  <c r="P73" i="1"/>
  <c r="P46" i="1"/>
  <c r="P50" i="1"/>
  <c r="P54" i="1"/>
  <c r="P62" i="1"/>
  <c r="P69" i="1"/>
  <c r="P55" i="1"/>
  <c r="P57" i="1"/>
  <c r="P76" i="1"/>
  <c r="P63" i="1"/>
  <c r="P49" i="1"/>
  <c r="P64" i="1"/>
  <c r="P77" i="1"/>
  <c r="P59" i="1"/>
  <c r="P67" i="1"/>
  <c r="S76" i="1"/>
  <c r="L45" i="1"/>
  <c r="L50" i="1"/>
  <c r="L64" i="1"/>
  <c r="L54" i="1"/>
  <c r="L58" i="1"/>
  <c r="L68" i="1"/>
  <c r="L73" i="1"/>
  <c r="L49" i="1"/>
  <c r="L53" i="1"/>
  <c r="L63" i="1"/>
  <c r="L46" i="1"/>
  <c r="L69" i="1"/>
  <c r="L75" i="1"/>
  <c r="L76" i="1"/>
  <c r="L77" i="1"/>
  <c r="L78" i="1"/>
  <c r="L52" i="1"/>
  <c r="L56" i="1"/>
  <c r="L79" i="1"/>
  <c r="L60" i="1"/>
  <c r="L65" i="1"/>
  <c r="L74" i="1"/>
  <c r="L48" i="1"/>
  <c r="L57" i="1"/>
  <c r="L67" i="1"/>
  <c r="L47" i="1"/>
  <c r="L70" i="1"/>
  <c r="L59" i="1"/>
  <c r="L71" i="1"/>
  <c r="L44" i="1"/>
  <c r="L51" i="1"/>
  <c r="O56" i="1"/>
  <c r="O60" i="1"/>
  <c r="O66" i="1"/>
  <c r="O71" i="1"/>
  <c r="O79" i="1"/>
  <c r="O47" i="1"/>
  <c r="O51" i="1"/>
  <c r="O70" i="1"/>
  <c r="O46" i="1"/>
  <c r="O55" i="1"/>
  <c r="O59" i="1"/>
  <c r="O65" i="1"/>
  <c r="O69" i="1"/>
  <c r="O50" i="1"/>
  <c r="O54" i="1"/>
  <c r="O62" i="1"/>
  <c r="O45" i="1"/>
  <c r="O57" i="1"/>
  <c r="O61" i="1"/>
  <c r="O44" i="1"/>
  <c r="O53" i="1"/>
  <c r="O76" i="1"/>
  <c r="O63" i="1"/>
  <c r="O49" i="1"/>
  <c r="O58" i="1"/>
  <c r="O64" i="1"/>
  <c r="O72" i="1"/>
  <c r="O77" i="1"/>
  <c r="O48" i="1"/>
  <c r="O67" i="1"/>
  <c r="O68" i="1"/>
  <c r="H62" i="1"/>
  <c r="O78" i="1"/>
  <c r="X75" i="1"/>
  <c r="F75" i="1"/>
  <c r="X72" i="1"/>
  <c r="L66" i="1"/>
  <c r="K55" i="1"/>
  <c r="S50" i="1"/>
  <c r="F49" i="1"/>
  <c r="C53" i="1"/>
  <c r="C54" i="1"/>
  <c r="C65" i="1"/>
  <c r="C76" i="1"/>
  <c r="C77" i="1"/>
  <c r="E46" i="1"/>
  <c r="E55" i="1"/>
  <c r="E59" i="1"/>
  <c r="E65" i="1"/>
  <c r="E69" i="1"/>
  <c r="E45" i="1"/>
  <c r="E50" i="1"/>
  <c r="E64" i="1"/>
  <c r="E54" i="1"/>
  <c r="E58" i="1"/>
  <c r="E68" i="1"/>
  <c r="E71" i="1"/>
  <c r="E51" i="1"/>
  <c r="E62" i="1"/>
  <c r="E75" i="1"/>
  <c r="E76" i="1"/>
  <c r="E77" i="1"/>
  <c r="E78" i="1"/>
  <c r="E47" i="1"/>
  <c r="E73" i="1"/>
  <c r="E53" i="1"/>
  <c r="E52" i="1"/>
  <c r="E60" i="1"/>
  <c r="E61" i="1"/>
  <c r="E66" i="1"/>
  <c r="E57" i="1"/>
  <c r="E72" i="1"/>
  <c r="E44" i="1"/>
  <c r="N76" i="1"/>
  <c r="K66" i="1"/>
  <c r="M63" i="1"/>
  <c r="S77" i="1"/>
  <c r="K76" i="1"/>
  <c r="P75" i="1"/>
  <c r="O73" i="1"/>
  <c r="K72" i="1"/>
  <c r="E56" i="1"/>
  <c r="P45" i="1"/>
  <c r="G78" i="1"/>
  <c r="O75" i="1"/>
  <c r="N73" i="1"/>
  <c r="H72" i="1"/>
  <c r="U70" i="1"/>
  <c r="K69" i="1"/>
  <c r="E63" i="1"/>
  <c r="S60" i="1"/>
  <c r="P53" i="1"/>
  <c r="M51" i="1"/>
  <c r="E48" i="1"/>
  <c r="F78" i="1"/>
  <c r="X76" i="1"/>
  <c r="N75" i="1"/>
  <c r="G74" i="1"/>
  <c r="X67" i="1"/>
  <c r="H57" i="1"/>
  <c r="D45" i="1"/>
  <c r="D50" i="1"/>
  <c r="D64" i="1"/>
  <c r="D54" i="1"/>
  <c r="D58" i="1"/>
  <c r="D68" i="1"/>
  <c r="D73" i="1"/>
  <c r="D49" i="1"/>
  <c r="D53" i="1"/>
  <c r="D63" i="1"/>
  <c r="D51" i="1"/>
  <c r="D55" i="1"/>
  <c r="D62" i="1"/>
  <c r="D75" i="1"/>
  <c r="D76" i="1"/>
  <c r="D77" i="1"/>
  <c r="D78" i="1"/>
  <c r="D47" i="1"/>
  <c r="D66" i="1"/>
  <c r="D70" i="1"/>
  <c r="D74" i="1"/>
  <c r="D57" i="1"/>
  <c r="D61" i="1"/>
  <c r="D72" i="1"/>
  <c r="D69" i="1"/>
  <c r="D65" i="1"/>
  <c r="D60" i="1"/>
  <c r="D52" i="1"/>
  <c r="Y56" i="1"/>
  <c r="Y61" i="1"/>
  <c r="Y66" i="1"/>
  <c r="Y71" i="1"/>
  <c r="Y79" i="1"/>
  <c r="Y47" i="1"/>
  <c r="Y51" i="1"/>
  <c r="Y60" i="1"/>
  <c r="Y55" i="1"/>
  <c r="Y59" i="1"/>
  <c r="Y65" i="1"/>
  <c r="Y70" i="1"/>
  <c r="Y45" i="1"/>
  <c r="Y49" i="1"/>
  <c r="Y64" i="1"/>
  <c r="Y68" i="1"/>
  <c r="Y52" i="1"/>
  <c r="Y44" i="1"/>
  <c r="Q57" i="1"/>
  <c r="Q62" i="1"/>
  <c r="Q67" i="1"/>
  <c r="Q72" i="1"/>
  <c r="Q48" i="1"/>
  <c r="Q52" i="1"/>
  <c r="Q61" i="1"/>
  <c r="Q56" i="1"/>
  <c r="Q60" i="1"/>
  <c r="Q66" i="1"/>
  <c r="Q47" i="1"/>
  <c r="Q63" i="1"/>
  <c r="Q70" i="1"/>
  <c r="Q50" i="1"/>
  <c r="Q58" i="1"/>
  <c r="Q73" i="1"/>
  <c r="Q46" i="1"/>
  <c r="Q54" i="1"/>
  <c r="I57" i="1"/>
  <c r="I62" i="1"/>
  <c r="I67" i="1"/>
  <c r="I72" i="1"/>
  <c r="I48" i="1"/>
  <c r="I52" i="1"/>
  <c r="I61" i="1"/>
  <c r="I56" i="1"/>
  <c r="I60" i="1"/>
  <c r="I66" i="1"/>
  <c r="I71" i="1"/>
  <c r="I49" i="1"/>
  <c r="I64" i="1"/>
  <c r="I68" i="1"/>
  <c r="I51" i="1"/>
  <c r="I55" i="1"/>
  <c r="I59" i="1"/>
  <c r="I44" i="1"/>
  <c r="I78" i="1"/>
  <c r="Q75" i="1"/>
  <c r="D71" i="1"/>
  <c r="D59" i="1"/>
  <c r="B58" i="1"/>
  <c r="B68" i="1"/>
  <c r="B73" i="1"/>
  <c r="B49" i="1"/>
  <c r="B53" i="1"/>
  <c r="B63" i="1"/>
  <c r="B57" i="1"/>
  <c r="B62" i="1"/>
  <c r="B67" i="1"/>
  <c r="R70" i="1"/>
  <c r="Z68" i="1"/>
  <c r="J68" i="1"/>
  <c r="R66" i="1"/>
  <c r="Z64" i="1"/>
  <c r="B61" i="1"/>
  <c r="B54" i="1"/>
  <c r="Z49" i="1"/>
  <c r="Z48" i="1"/>
  <c r="Z52" i="1"/>
  <c r="Z62" i="1"/>
  <c r="Z56" i="1"/>
  <c r="Z61" i="1"/>
  <c r="Z66" i="1"/>
  <c r="Z71" i="1"/>
  <c r="Z79" i="1"/>
  <c r="Z47" i="1"/>
  <c r="Z51" i="1"/>
  <c r="Z60" i="1"/>
  <c r="R49" i="1"/>
  <c r="R53" i="1"/>
  <c r="R63" i="1"/>
  <c r="R57" i="1"/>
  <c r="R62" i="1"/>
  <c r="R67" i="1"/>
  <c r="R72" i="1"/>
  <c r="R48" i="1"/>
  <c r="R52" i="1"/>
  <c r="R61" i="1"/>
  <c r="J49" i="1"/>
  <c r="J53" i="1"/>
  <c r="J63" i="1"/>
  <c r="J57" i="1"/>
  <c r="J62" i="1"/>
  <c r="J67" i="1"/>
  <c r="J72" i="1"/>
  <c r="J48" i="1"/>
  <c r="J52" i="1"/>
  <c r="J61" i="1"/>
  <c r="B74" i="1"/>
  <c r="R71" i="1"/>
  <c r="B70" i="1"/>
  <c r="B66" i="1"/>
  <c r="Z57" i="1"/>
  <c r="J56" i="1"/>
  <c r="R55" i="1"/>
  <c r="Z53" i="1"/>
  <c r="R51" i="1"/>
  <c r="B47" i="1"/>
  <c r="J45" i="1"/>
  <c r="C44" i="1"/>
  <c r="C66" i="1"/>
  <c r="C55" i="1"/>
  <c r="C47" i="1"/>
  <c r="C46" i="1"/>
  <c r="C45" i="1"/>
  <c r="C67" i="1"/>
  <c r="C56" i="1"/>
  <c r="C48" i="1"/>
  <c r="C68" i="1"/>
  <c r="C57" i="1"/>
  <c r="C49" i="1"/>
  <c r="C71" i="1"/>
  <c r="C70" i="1"/>
  <c r="C69" i="1"/>
  <c r="C58" i="1"/>
  <c r="C50" i="1"/>
  <c r="C79" i="1"/>
  <c r="C72" i="1"/>
  <c r="C59" i="1"/>
  <c r="C51" i="1"/>
  <c r="C73" i="1"/>
  <c r="C63" i="1"/>
  <c r="C62" i="1"/>
  <c r="C61" i="1"/>
  <c r="C60" i="1"/>
  <c r="C52" i="1"/>
  <c r="C74" i="1"/>
  <c r="C64" i="1"/>
  <c r="W44" i="1"/>
  <c r="W54" i="1"/>
  <c r="W53" i="1"/>
  <c r="W52" i="1"/>
  <c r="W68" i="1"/>
  <c r="V53" i="1"/>
  <c r="V71" i="1"/>
  <c r="V72" i="1"/>
  <c r="V73" i="1"/>
  <c r="V74" i="1"/>
  <c r="V75" i="1"/>
  <c r="V46" i="1"/>
  <c r="V47" i="1"/>
  <c r="V48" i="1"/>
  <c r="V50" i="1"/>
  <c r="V51" i="1"/>
  <c r="V70" i="1"/>
  <c r="V79" i="1"/>
  <c r="V54" i="1"/>
  <c r="V76" i="1"/>
  <c r="V61" i="1"/>
  <c r="V55" i="1"/>
  <c r="V56" i="1"/>
  <c r="V57" i="1"/>
  <c r="V58" i="1"/>
  <c r="V59" i="1"/>
  <c r="V60" i="1"/>
  <c r="V77" i="1"/>
  <c r="V78" i="1"/>
  <c r="V44" i="1"/>
  <c r="V62" i="1"/>
  <c r="V45" i="1"/>
  <c r="V63" i="1"/>
  <c r="V64" i="1"/>
  <c r="V65" i="1"/>
  <c r="V66" i="1"/>
  <c r="V67" i="1"/>
  <c r="V68" i="1"/>
  <c r="V69" i="1"/>
  <c r="V49" i="1"/>
  <c r="V52" i="1"/>
  <c r="W67" i="1"/>
  <c r="W59" i="1"/>
  <c r="W51" i="1"/>
  <c r="W74" i="1"/>
  <c r="W66" i="1"/>
  <c r="W58" i="1"/>
  <c r="W50" i="1"/>
  <c r="W73" i="1"/>
  <c r="W65" i="1"/>
  <c r="W57" i="1"/>
  <c r="W49" i="1"/>
  <c r="W72" i="1"/>
  <c r="W64" i="1"/>
  <c r="W56" i="1"/>
  <c r="W48" i="1"/>
  <c r="W79" i="1"/>
  <c r="W71" i="1"/>
  <c r="W63" i="1"/>
  <c r="W5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<sst xmlns="http://schemas.openxmlformats.org/spreadsheetml/2006/main" count="784" uniqueCount="516">
  <si>
    <t>AL</t>
  </si>
  <si>
    <t>HR</t>
  </si>
  <si>
    <t>CH</t>
  </si>
  <si>
    <t>IT</t>
  </si>
  <si>
    <t>AM</t>
  </si>
  <si>
    <t>GR</t>
  </si>
  <si>
    <t>NO</t>
  </si>
  <si>
    <t>PT</t>
  </si>
  <si>
    <t>LU</t>
  </si>
  <si>
    <t>SI</t>
  </si>
  <si>
    <t>SR</t>
  </si>
  <si>
    <t>FR</t>
  </si>
  <si>
    <t>GE</t>
  </si>
  <si>
    <t>CY</t>
  </si>
  <si>
    <t>DE</t>
  </si>
  <si>
    <t>AU</t>
  </si>
  <si>
    <t>IE</t>
  </si>
  <si>
    <t>SE</t>
  </si>
  <si>
    <t>UK</t>
  </si>
  <si>
    <t>FI</t>
  </si>
  <si>
    <t>UA</t>
  </si>
  <si>
    <t>AZ</t>
  </si>
  <si>
    <t>BE</t>
  </si>
  <si>
    <t>IL</t>
  </si>
  <si>
    <t>CZ</t>
  </si>
  <si>
    <t>DK</t>
  </si>
  <si>
    <t>LV</t>
  </si>
  <si>
    <t>EE</t>
  </si>
  <si>
    <t>LI</t>
  </si>
  <si>
    <t>ES</t>
  </si>
  <si>
    <t>IS</t>
  </si>
  <si>
    <t>AT</t>
  </si>
  <si>
    <t>MT</t>
  </si>
  <si>
    <t>MD</t>
  </si>
  <si>
    <t>NL</t>
  </si>
  <si>
    <t>PL</t>
  </si>
  <si>
    <t>SM</t>
  </si>
  <si>
    <t>Total</t>
  </si>
  <si>
    <t>Moyenne</t>
  </si>
  <si>
    <t>k</t>
  </si>
  <si>
    <t>Les Pays Bas, la Pologne et le Danemark ont le plus voté comme la moyenne, donc le plus neutre.</t>
  </si>
  <si>
    <t>A l'inverse, les votes d'Israël, de la Croatie et de l'Espagne s'écartent le plus de la moyenne, donc risque de vote tactique.</t>
  </si>
  <si>
    <t>Irlande, la France et L'Ukraine ont le plus divisé les juries</t>
  </si>
  <si>
    <t xml:space="preserve">Ecart type entre les notes des jurys professionels </t>
  </si>
  <si>
    <t>par pays</t>
  </si>
  <si>
    <t>Les jury des pays sont le plus d'accord entre eux pour l'Estonie, la Finlande et la Norvège</t>
  </si>
  <si>
    <t>pour l'Estonie, la Finlande et la Norvège</t>
  </si>
  <si>
    <t>Droite</t>
  </si>
  <si>
    <t>Les Pays Bas, la Pologne et le Danemark ont le plus</t>
  </si>
  <si>
    <t>voté comme la moyenne, donc le plus neutre.</t>
  </si>
  <si>
    <t>A l'inverse, les votes d'Israël, de la Croatie et de l'Espagne</t>
  </si>
  <si>
    <t>Donnés: eurovision.tv</t>
  </si>
  <si>
    <t>Pour avoir des vote sur tous les pays, les pays se sont donné eux-même la note fictive 12.</t>
  </si>
  <si>
    <t>et la note du jury et la note moyenn pour chaque pays</t>
  </si>
  <si>
    <t>Racine de la moyenne des carrées des différences</t>
  </si>
  <si>
    <t>s'écartent le plus de la moyenne, donc risque de vote tactique.</t>
  </si>
  <si>
    <t>Gauche</t>
  </si>
  <si>
    <t xml:space="preserve">Les jurys des pays sont le plus d'accord entre eux </t>
  </si>
  <si>
    <t>colch</t>
  </si>
  <si>
    <t>colfr</t>
  </si>
  <si>
    <t>colhr</t>
  </si>
  <si>
    <t>colx</t>
  </si>
  <si>
    <t>AD</t>
  </si>
  <si>
    <t>Andorra</t>
  </si>
  <si>
    <t>AE</t>
  </si>
  <si>
    <t>Vereinigte Arabische Emirate</t>
  </si>
  <si>
    <t>AF</t>
  </si>
  <si>
    <t>Afghanistan</t>
  </si>
  <si>
    <t>AG</t>
  </si>
  <si>
    <t>Antigua und Barbuda</t>
  </si>
  <si>
    <t>AI</t>
  </si>
  <si>
    <t>Anguilla</t>
  </si>
  <si>
    <t>Albanien</t>
  </si>
  <si>
    <t>Armenien</t>
  </si>
  <si>
    <t>AN</t>
  </si>
  <si>
    <t>Niederländische Antillen</t>
  </si>
  <si>
    <t>AO</t>
  </si>
  <si>
    <t>Angola</t>
  </si>
  <si>
    <t>AQ</t>
  </si>
  <si>
    <t>Antarktis</t>
  </si>
  <si>
    <t>AR</t>
  </si>
  <si>
    <t>Argentinien</t>
  </si>
  <si>
    <t>AS</t>
  </si>
  <si>
    <t>Amerikanisch-Samoa</t>
  </si>
  <si>
    <t>Österreich</t>
  </si>
  <si>
    <t>Australien</t>
  </si>
  <si>
    <t>AW</t>
  </si>
  <si>
    <t>Aruba</t>
  </si>
  <si>
    <t>Aserbaidschan</t>
  </si>
  <si>
    <t>BA</t>
  </si>
  <si>
    <t>Bosnien und Herzegowina</t>
  </si>
  <si>
    <t>BB</t>
  </si>
  <si>
    <t>Barbados</t>
  </si>
  <si>
    <t>BD</t>
  </si>
  <si>
    <t>Bangladesch</t>
  </si>
  <si>
    <t>Belgien</t>
  </si>
  <si>
    <t>BF</t>
  </si>
  <si>
    <t>Burkina Faso</t>
  </si>
  <si>
    <t>BG</t>
  </si>
  <si>
    <t>Bulgarien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</si>
  <si>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</si>
  <si>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</si>
  <si>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</si>
  <si>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</si>
  <si>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</si>
  <si>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</si>
  <si>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</si>
  <si>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</si>
  <si>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</si>
  <si>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</si>
  <si>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</si>
  <si>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Bolivien</t>
  </si>
  <si>
    <t>BR</t>
  </si>
  <si>
    <t>Brasilien</t>
  </si>
  <si>
    <t>BS</t>
  </si>
  <si>
    <t>Bahamas</t>
  </si>
  <si>
    <t>BT</t>
  </si>
  <si>
    <t>Bhutan</t>
  </si>
  <si>
    <t>BV</t>
  </si>
  <si>
    <t>Bouvetinsel</t>
  </si>
  <si>
    <t>BW</t>
  </si>
  <si>
    <t>Botsuana</t>
  </si>
  <si>
    <t>BY</t>
  </si>
  <si>
    <t>Belarus</t>
  </si>
  <si>
    <t>BZ</t>
  </si>
  <si>
    <t>Belize</t>
  </si>
  <si>
    <t>CA</t>
  </si>
  <si>
    <t>Kanada</t>
  </si>
  <si>
    <t>CC</t>
  </si>
  <si>
    <t>Kokosinseln (auch Keelinginseln)</t>
  </si>
  <si>
    <t>CD</t>
  </si>
  <si>
    <t>Kongo (Demokratische Republik)</t>
  </si>
  <si>
    <t>CF</t>
  </si>
  <si>
    <t>Zentralafrikanische Republik</t>
  </si>
  <si>
    <t>CG</t>
  </si>
  <si>
    <t>Kongo (Republik)</t>
  </si>
  <si>
    <t>Schweiz</t>
  </si>
  <si>
    <t>CI</t>
  </si>
  <si>
    <t>Côte d'Ivoire</t>
  </si>
  <si>
    <t>CK</t>
  </si>
  <si>
    <t>Cookinseln</t>
  </si>
  <si>
    <t>Änderungsliste</t>
  </si>
  <si>
    <t>Chile</t>
  </si>
  <si>
    <t>CM</t>
  </si>
  <si>
    <t>Kamerun</t>
  </si>
  <si>
    <t>CN</t>
  </si>
  <si>
    <t>China</t>
  </si>
  <si>
    <t>CO</t>
  </si>
  <si>
    <t>Kolumbien</t>
  </si>
  <si>
    <t>Antwortvorlage</t>
  </si>
  <si>
    <t>Costa Rica</t>
  </si>
  <si>
    <t>CU</t>
  </si>
  <si>
    <t>Kuba</t>
  </si>
  <si>
    <t>CV</t>
  </si>
  <si>
    <t>Cabo Verde</t>
  </si>
  <si>
    <t>CX</t>
  </si>
  <si>
    <t>Weihnachtsinsel</t>
  </si>
  <si>
    <t>Zypern</t>
  </si>
  <si>
    <t>Tschechien</t>
  </si>
  <si>
    <t>Deutschland</t>
  </si>
  <si>
    <t>DJ</t>
  </si>
  <si>
    <t>Dschibuti</t>
  </si>
  <si>
    <t>Dänemark</t>
  </si>
  <si>
    <t>DN</t>
  </si>
  <si>
    <t>Dominica</t>
  </si>
  <si>
    <t>DO</t>
  </si>
  <si>
    <t>Dominikanische Republik</t>
  </si>
  <si>
    <t>DZ</t>
  </si>
  <si>
    <t>Algerien</t>
  </si>
  <si>
    <t>EC</t>
  </si>
  <si>
    <t>Ecuador</t>
  </si>
  <si>
    <t>Estland</t>
  </si>
  <si>
    <t>EG</t>
  </si>
  <si>
    <t>Ägypten</t>
  </si>
  <si>
    <t>EH</t>
  </si>
  <si>
    <t>Westsahara</t>
  </si>
  <si>
    <t>ER</t>
  </si>
  <si>
    <t>Eritrea</t>
  </si>
  <si>
    <t>Spanien</t>
  </si>
  <si>
    <t>ET</t>
  </si>
  <si>
    <t>Äthiopien</t>
  </si>
  <si>
    <t>Finnland</t>
  </si>
  <si>
    <t>FJ</t>
  </si>
  <si>
    <t>Fidschi</t>
  </si>
  <si>
    <t>FK</t>
  </si>
  <si>
    <t>Falklandinseln (Malwinen)</t>
  </si>
  <si>
    <t>FM</t>
  </si>
  <si>
    <t>Mikronesien</t>
  </si>
  <si>
    <t>FO</t>
  </si>
  <si>
    <t>Färöer</t>
  </si>
  <si>
    <t>Frankreich</t>
  </si>
  <si>
    <t>GA</t>
  </si>
  <si>
    <t>Gabun</t>
  </si>
  <si>
    <t>Vereinigtes Königreich</t>
  </si>
  <si>
    <t>GD</t>
  </si>
  <si>
    <t>Grenada</t>
  </si>
  <si>
    <t>Georgia</t>
  </si>
  <si>
    <t>GF</t>
  </si>
  <si>
    <t>Französisch-Guayana</t>
  </si>
  <si>
    <t>GG</t>
  </si>
  <si>
    <t>Guernsey</t>
  </si>
  <si>
    <t>GH</t>
  </si>
  <si>
    <t>Ghana</t>
  </si>
  <si>
    <t>GI</t>
  </si>
  <si>
    <t>Gibraltar</t>
  </si>
  <si>
    <t>GL</t>
  </si>
  <si>
    <t>Grönland</t>
  </si>
  <si>
    <t>GM</t>
  </si>
  <si>
    <t>Gambia</t>
  </si>
  <si>
    <t>GN</t>
  </si>
  <si>
    <t>Guinea</t>
  </si>
  <si>
    <t>GP</t>
  </si>
  <si>
    <t>Guadeloupe</t>
  </si>
  <si>
    <t>GQ</t>
  </si>
  <si>
    <t>Äquatorialguinea</t>
  </si>
  <si>
    <t>Griechenland</t>
  </si>
  <si>
    <t>GS</t>
  </si>
  <si>
    <t>Südgeorgien und die Südlichen Sandwichinseln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</si>
  <si>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</si>
  <si>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</si>
  <si>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</si>
  <si>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</si>
  <si>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</si>
  <si>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</si>
  <si>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</si>
  <si>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</si>
  <si>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GZ</t>
  </si>
  <si>
    <t>Gazastreifen</t>
  </si>
  <si>
    <t>HK</t>
  </si>
  <si>
    <t>Hongkong</t>
  </si>
  <si>
    <t>HM</t>
  </si>
  <si>
    <t>Heard und die McDonaldinseln</t>
  </si>
  <si>
    <t>HN</t>
  </si>
  <si>
    <t>Honduras</t>
  </si>
  <si>
    <t>Kroatien</t>
  </si>
  <si>
    <t>HT</t>
  </si>
  <si>
    <t>Haiti</t>
  </si>
  <si>
    <t>HU</t>
  </si>
  <si>
    <t>Ungarn</t>
  </si>
  <si>
    <t>ID</t>
  </si>
  <si>
    <t>Indonesien</t>
  </si>
  <si>
    <t>Irland</t>
  </si>
  <si>
    <t>Israel</t>
  </si>
  <si>
    <t>IM</t>
  </si>
  <si>
    <t>Isle of Man</t>
  </si>
  <si>
    <t>IN</t>
  </si>
  <si>
    <t>Indien</t>
  </si>
  <si>
    <t>IO</t>
  </si>
  <si>
    <t>Britisches Territorium im Indischen Ozean</t>
  </si>
  <si>
    <t>IQ</t>
  </si>
  <si>
    <t>Irak</t>
  </si>
  <si>
    <t>IR</t>
  </si>
  <si>
    <t>Iran</t>
  </si>
  <si>
    <t>Island</t>
  </si>
  <si>
    <t>Italien</t>
  </si>
  <si>
    <t>JE</t>
  </si>
  <si>
    <t>Jersey</t>
  </si>
  <si>
    <t>JM</t>
  </si>
  <si>
    <t>Jamaika</t>
  </si>
  <si>
    <t>JO</t>
  </si>
  <si>
    <t>Jordanien</t>
  </si>
  <si>
    <t>JP</t>
  </si>
  <si>
    <t>Japan</t>
  </si>
  <si>
    <t>KE</t>
  </si>
  <si>
    <t>Kenia</t>
  </si>
  <si>
    <t>KG</t>
  </si>
  <si>
    <t>Kirgisistan</t>
  </si>
  <si>
    <t>KH</t>
  </si>
  <si>
    <t>Kambodscha</t>
  </si>
  <si>
    <t>KI</t>
  </si>
  <si>
    <t>Kiribati</t>
  </si>
  <si>
    <t>KM</t>
  </si>
  <si>
    <t>Komoren</t>
  </si>
  <si>
    <t>KN</t>
  </si>
  <si>
    <t>St. Kitts und Nevis</t>
  </si>
  <si>
    <t>KP</t>
  </si>
  <si>
    <t>Nordkorea</t>
  </si>
  <si>
    <t>KR</t>
  </si>
  <si>
    <t>Südkorea</t>
  </si>
  <si>
    <t>KW</t>
  </si>
  <si>
    <t>Kuwait</t>
  </si>
  <si>
    <t>KY</t>
  </si>
  <si>
    <t>Kaimaninseln</t>
  </si>
  <si>
    <t>KZ</t>
  </si>
  <si>
    <t>Kasachstan</t>
  </si>
  <si>
    <t>LA</t>
  </si>
  <si>
    <t>Laos</t>
  </si>
  <si>
    <t>LB</t>
  </si>
  <si>
    <t>Libanon</t>
  </si>
  <si>
    <t>LC</t>
  </si>
  <si>
    <t>St. Lucia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</si>
  <si>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</si>
  <si>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</si>
  <si>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</si>
  <si>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</si>
  <si>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</si>
  <si>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</si>
  <si>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</si>
  <si>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</si>
  <si>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Litauen</t>
  </si>
  <si>
    <t>Luxemburg</t>
  </si>
  <si>
    <t>Lettland</t>
  </si>
  <si>
    <t>LY</t>
  </si>
  <si>
    <t>Libyen</t>
  </si>
  <si>
    <t>MA</t>
  </si>
  <si>
    <t>Marokko</t>
  </si>
  <si>
    <t>MC</t>
  </si>
  <si>
    <t>Monaco</t>
  </si>
  <si>
    <t>Moldau, Republik</t>
  </si>
  <si>
    <t>ME</t>
  </si>
  <si>
    <t>Montenegro</t>
  </si>
  <si>
    <t>MG</t>
  </si>
  <si>
    <t>Madagaskar</t>
  </si>
  <si>
    <t>MH</t>
  </si>
  <si>
    <t>Marshallinseln</t>
  </si>
  <si>
    <t>MK</t>
  </si>
  <si>
    <t>Nordmazedonien</t>
  </si>
  <si>
    <t>ML</t>
  </si>
  <si>
    <t>Mali</t>
  </si>
  <si>
    <t>MM</t>
  </si>
  <si>
    <t>Myanmar (Burma)</t>
  </si>
  <si>
    <t>MN</t>
  </si>
  <si>
    <t>Mongolei</t>
  </si>
  <si>
    <t>MO</t>
  </si>
  <si>
    <t>Macau</t>
  </si>
  <si>
    <t>MP</t>
  </si>
  <si>
    <t>Nördliche Marianen</t>
  </si>
  <si>
    <t>MQ</t>
  </si>
  <si>
    <t>Martinique</t>
  </si>
  <si>
    <t>MR</t>
  </si>
  <si>
    <t>Mauretanien</t>
  </si>
  <si>
    <t>MS</t>
  </si>
  <si>
    <t>Montserrat</t>
  </si>
  <si>
    <t>Malta</t>
  </si>
  <si>
    <t>MU</t>
  </si>
  <si>
    <t>Mauritius</t>
  </si>
  <si>
    <t>MV</t>
  </si>
  <si>
    <t>Malediven</t>
  </si>
  <si>
    <t>MW</t>
  </si>
  <si>
    <t>Malawi</t>
  </si>
  <si>
    <t>MX</t>
  </si>
  <si>
    <t>Mexiko</t>
  </si>
  <si>
    <t>MY</t>
  </si>
  <si>
    <t>Malaysia</t>
  </si>
  <si>
    <t>MZ</t>
  </si>
  <si>
    <t>Mosambik</t>
  </si>
  <si>
    <t>–</t>
  </si>
  <si>
    <t>Namibia</t>
  </si>
  <si>
    <t>NC</t>
  </si>
  <si>
    <t>Neukaledonien</t>
  </si>
  <si>
    <t>NE</t>
  </si>
  <si>
    <t>Niger</t>
  </si>
  <si>
    <t>NF</t>
  </si>
  <si>
    <t>Norfolkinsel</t>
  </si>
  <si>
    <t>NG</t>
  </si>
  <si>
    <t>Nigeria</t>
  </si>
  <si>
    <t>NI</t>
  </si>
  <si>
    <t>Nicaragua</t>
  </si>
  <si>
    <t>Niederlande</t>
  </si>
  <si>
    <t>Norwegen</t>
  </si>
  <si>
    <t>NP</t>
  </si>
  <si>
    <t>Nepal</t>
  </si>
  <si>
    <t>NR</t>
  </si>
  <si>
    <t>Nauru</t>
  </si>
  <si>
    <t>NU</t>
  </si>
  <si>
    <t>Niue</t>
  </si>
  <si>
    <t>NZ</t>
  </si>
  <si>
    <t>Neuseeland</t>
  </si>
  <si>
    <t>OM</t>
  </si>
  <si>
    <t>Oman</t>
  </si>
  <si>
    <t>PA</t>
  </si>
  <si>
    <t>Panama</t>
  </si>
  <si>
    <t>PE</t>
  </si>
  <si>
    <t>Peru</t>
  </si>
  <si>
    <t>PF</t>
  </si>
  <si>
    <t>Französisch-Polynesien</t>
  </si>
  <si>
    <t>PG</t>
  </si>
  <si>
    <t>Papua-Neuguinea</t>
  </si>
  <si>
    <t>PH</t>
  </si>
  <si>
    <t>Philippinen</t>
  </si>
  <si>
    <t>PK</t>
  </si>
  <si>
    <t>Pakistan</t>
  </si>
  <si>
    <t>Polen</t>
  </si>
  <si>
    <t>PM</t>
  </si>
  <si>
    <t>St. Pierre und Miquelon</t>
  </si>
  <si>
    <t>PN</t>
  </si>
  <si>
    <t>Pitcairninseln</t>
  </si>
  <si>
    <t>PR</t>
  </si>
  <si>
    <t>Puerto Rico</t>
  </si>
  <si>
    <t>PS</t>
  </si>
  <si>
    <t>Palästinensische Autonomiegebiete</t>
  </si>
  <si>
    <t>Portugal</t>
  </si>
  <si>
    <t>PW</t>
  </si>
  <si>
    <t>Palau</t>
  </si>
  <si>
    <t>PY</t>
  </si>
  <si>
    <t>Paraguay</t>
  </si>
  <si>
    <t>QA</t>
  </si>
  <si>
    <t>Katar</t>
  </si>
  <si>
    <t>RE</t>
  </si>
  <si>
    <t>Réunion</t>
  </si>
  <si>
    <t>RO</t>
  </si>
  <si>
    <t>Rumänien</t>
  </si>
  <si>
    <t>RS</t>
  </si>
  <si>
    <t>Serbien</t>
  </si>
  <si>
    <t>RU</t>
  </si>
  <si>
    <t>Russland</t>
  </si>
  <si>
    <t>RW</t>
  </si>
  <si>
    <t>Ruanda</t>
  </si>
  <si>
    <t>SA</t>
  </si>
  <si>
    <t>Saudi-Arabien</t>
  </si>
  <si>
    <t>SB</t>
  </si>
  <si>
    <t>Salomonen</t>
  </si>
  <si>
    <t>SC</t>
  </si>
  <si>
    <t>Seychellen</t>
  </si>
  <si>
    <t>SD</t>
  </si>
  <si>
    <t>Sudan</t>
  </si>
  <si>
    <t>Schweden</t>
  </si>
  <si>
    <t>SG</t>
  </si>
  <si>
    <t>Singapur</t>
  </si>
  <si>
    <t>SH</t>
  </si>
  <si>
    <t>St. Helena</t>
  </si>
  <si>
    <t>Slowenien</t>
  </si>
  <si>
    <t>SJ</t>
  </si>
  <si>
    <t>Svalbard und Jan Mayen</t>
  </si>
  <si>
    <t>SK</t>
  </si>
  <si>
    <t>Slowakei</t>
  </si>
  <si>
    <t>SL</t>
  </si>
  <si>
    <t>Sierra Leone</t>
  </si>
  <si>
    <t>San Marino</t>
  </si>
  <si>
    <t>SN</t>
  </si>
  <si>
    <t>Senegal</t>
  </si>
  <si>
    <t>SO</t>
  </si>
  <si>
    <t>Somalia</t>
  </si>
  <si>
    <t>Suriname</t>
  </si>
  <si>
    <t>ST</t>
  </si>
  <si>
    <t>São Tomé und Príncipe</t>
  </si>
  <si>
    <t>SV</t>
  </si>
  <si>
    <t>El Salvador</t>
  </si>
  <si>
    <t>SY</t>
  </si>
  <si>
    <t>Syrien</t>
  </si>
  <si>
    <t>SZ</t>
  </si>
  <si>
    <t>Swasiland</t>
  </si>
  <si>
    <t>TC</t>
  </si>
  <si>
    <t>Turks- und Caicosinseln</t>
  </si>
  <si>
    <t>TD</t>
  </si>
  <si>
    <t>Tschad</t>
  </si>
  <si>
    <t>TF</t>
  </si>
  <si>
    <t>Französische Südgebiete</t>
  </si>
  <si>
    <t>TG</t>
  </si>
  <si>
    <t>Togo</t>
  </si>
  <si>
    <t>TH</t>
  </si>
  <si>
    <t>Thailand</t>
  </si>
  <si>
    <t>TJ</t>
  </si>
  <si>
    <t>Tadschikistan</t>
  </si>
  <si>
    <t>TK</t>
  </si>
  <si>
    <t>Tokelau</t>
  </si>
  <si>
    <t>TL</t>
  </si>
  <si>
    <t>Timor-Leste</t>
  </si>
  <si>
    <t>TM</t>
  </si>
  <si>
    <t>Turkmenistan</t>
  </si>
  <si>
    <t>TN</t>
  </si>
  <si>
    <t>Tunesien</t>
  </si>
  <si>
    <t>TO</t>
  </si>
  <si>
    <t>Tonga</t>
  </si>
  <si>
    <t>Türkischen Lira (TRY)</t>
  </si>
  <si>
    <t>Türkei</t>
  </si>
  <si>
    <t>TT</t>
  </si>
  <si>
    <t>Trinidad und Tobago</t>
  </si>
  <si>
    <t>Fernseher</t>
  </si>
  <si>
    <t>Tuvalu</t>
  </si>
  <si>
    <t>TW</t>
  </si>
  <si>
    <t>Taiwan</t>
  </si>
  <si>
    <t>TZ</t>
  </si>
  <si>
    <t>Tansania</t>
  </si>
  <si>
    <t>Ukraine</t>
  </si>
  <si>
    <t>UG</t>
  </si>
  <si>
    <t>Uganda</t>
  </si>
  <si>
    <t>UM</t>
  </si>
  <si>
    <t>Kleinere Amerikanische Überseeinseln</t>
  </si>
  <si>
    <t>USA</t>
  </si>
  <si>
    <t>UY</t>
  </si>
  <si>
    <t>Uruguay</t>
  </si>
  <si>
    <t>UZ</t>
  </si>
  <si>
    <t>Usbekistan</t>
  </si>
  <si>
    <t>VA</t>
  </si>
  <si>
    <t>Vatikanstadt</t>
  </si>
  <si>
    <t>VC</t>
  </si>
  <si>
    <t>St. Vincent und die Grenadinen</t>
  </si>
  <si>
    <t>VE</t>
  </si>
  <si>
    <t>Venezuela</t>
  </si>
  <si>
    <t>VG</t>
  </si>
  <si>
    <t>Britische Jungferninseln</t>
  </si>
  <si>
    <t>VI</t>
  </si>
  <si>
    <t>Amerikanische Jungferninseln</t>
  </si>
  <si>
    <t>VN</t>
  </si>
  <si>
    <t>Vietnam</t>
  </si>
  <si>
    <t>VU</t>
  </si>
  <si>
    <t>Vanuatu</t>
  </si>
  <si>
    <t>WF</t>
  </si>
  <si>
    <t>Wallis und Futuna</t>
  </si>
  <si>
    <t>WS</t>
  </si>
  <si>
    <t>Samoa</t>
  </si>
  <si>
    <t>XK</t>
  </si>
  <si>
    <t>Kosovo</t>
  </si>
  <si>
    <t>YE</t>
  </si>
  <si>
    <t>Jemen</t>
  </si>
  <si>
    <t>YT</t>
  </si>
  <si>
    <t>Mayotte</t>
  </si>
  <si>
    <t>ZA</t>
  </si>
  <si>
    <t>Südafrika</t>
  </si>
  <si>
    <t>ZM</t>
  </si>
  <si>
    <t>Sambia</t>
  </si>
  <si>
    <t>ZW</t>
  </si>
  <si>
    <t>Simbabwe</t>
  </si>
  <si>
    <t>Location</t>
  </si>
  <si>
    <t>Location relative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</si>
</sst>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202124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3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2" fontId="3" fillId="3" borderId="0" xfId="0" applyNumberFormat="1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5518-51C7-460D-A839-07FDAB97597C}">
  <dimension ref="A1:BY81"/>
  <sheetViews>
    <sheetView tabSelected="1" topLeftCell="Q34" zoomScale="90" zoomScaleNormal="90" workbookViewId="0">
      <selection activeCell="BU2" sqref="BU2"/>
    </sheetView>
  </sheetViews>
  <sheetFormatPr baseColWidth="10" defaultRowHeight="14" x14ac:dyDescent="0.3"/>
  <cols>
    <col min="2" max="2" width="5.1640625" customWidth="1"/>
    <col min="3" max="25" width="4.6640625" customWidth="1"/>
    <col min="26" max="26" width="4.9140625" customWidth="1"/>
    <col min="27" max="27" width="4.25" customWidth="1"/>
    <col min="28" max="28" width="3" customWidth="1"/>
    <col min="29" max="29" width="4.9140625" customWidth="1"/>
    <col min="30" max="30" width="5.6640625" customWidth="1"/>
    <col min="31" max="31" width="4.75" customWidth="1"/>
    <col min="32" max="32" width="5.83203125" customWidth="1"/>
    <col min="33" max="33" width="5.33203125" customWidth="1"/>
    <col min="34" max="61" width="4" customWidth="1"/>
    <col min="62" max="68" width="3.9140625" customWidth="1"/>
    <col min="69" max="69" width="4.25" customWidth="1"/>
    <col min="70" max="70" width="4.75" customWidth="1"/>
    <col min="71" max="71" width="5.6640625" customWidth="1"/>
  </cols>
  <sheetData>
    <row r="1" spans="1:77" x14ac:dyDescent="0.3">
      <c r="B1" t="s">
        <v>4</v>
      </c>
      <c r="C1" t="s">
        <v>31</v>
      </c>
      <c r="D1" t="s">
        <v>2</v>
      </c>
      <c r="E1" t="s">
        <v>13</v>
      </c>
      <c r="F1" t="s">
        <v>14</v>
      </c>
      <c r="G1" t="s">
        <v>27</v>
      </c>
      <c r="H1" t="s">
        <v>29</v>
      </c>
      <c r="I1" t="s">
        <v>19</v>
      </c>
      <c r="J1" t="s">
        <v>11</v>
      </c>
      <c r="K1" t="s">
        <v>12</v>
      </c>
      <c r="L1" t="s">
        <v>5</v>
      </c>
      <c r="M1" t="s">
        <v>1</v>
      </c>
      <c r="N1" t="s">
        <v>16</v>
      </c>
      <c r="O1" t="s">
        <v>23</v>
      </c>
      <c r="P1" t="s">
        <v>3</v>
      </c>
      <c r="Q1" t="s">
        <v>28</v>
      </c>
      <c r="R1" t="s">
        <v>8</v>
      </c>
      <c r="S1" t="s">
        <v>26</v>
      </c>
      <c r="T1" t="s">
        <v>6</v>
      </c>
      <c r="U1" t="s">
        <v>7</v>
      </c>
      <c r="V1" t="s">
        <v>17</v>
      </c>
      <c r="W1" t="s">
        <v>9</v>
      </c>
      <c r="X1" t="s">
        <v>10</v>
      </c>
      <c r="Y1" t="s">
        <v>20</v>
      </c>
      <c r="Z1" t="s">
        <v>18</v>
      </c>
      <c r="AB1" t="s">
        <v>39</v>
      </c>
      <c r="AG1" t="s">
        <v>0</v>
      </c>
      <c r="AH1" t="s">
        <v>4</v>
      </c>
      <c r="AI1" t="s">
        <v>15</v>
      </c>
      <c r="AJ1" t="s">
        <v>31</v>
      </c>
      <c r="AK1" t="s">
        <v>21</v>
      </c>
      <c r="AL1" t="s">
        <v>22</v>
      </c>
      <c r="AM1" t="s">
        <v>1</v>
      </c>
      <c r="AN1" t="s">
        <v>13</v>
      </c>
      <c r="AO1" t="s">
        <v>24</v>
      </c>
      <c r="AP1" t="s">
        <v>25</v>
      </c>
      <c r="AQ1" t="s">
        <v>27</v>
      </c>
      <c r="AR1" t="s">
        <v>19</v>
      </c>
      <c r="AS1" t="s">
        <v>11</v>
      </c>
      <c r="AT1" t="s">
        <v>12</v>
      </c>
      <c r="AU1" t="s">
        <v>14</v>
      </c>
      <c r="AV1" t="s">
        <v>5</v>
      </c>
      <c r="AW1" t="s">
        <v>30</v>
      </c>
      <c r="AX1" t="s">
        <v>16</v>
      </c>
      <c r="AY1" t="s">
        <v>23</v>
      </c>
      <c r="AZ1" t="s">
        <v>3</v>
      </c>
      <c r="BA1" t="s">
        <v>26</v>
      </c>
      <c r="BB1" t="s">
        <v>28</v>
      </c>
      <c r="BC1" t="s">
        <v>8</v>
      </c>
      <c r="BD1" t="s">
        <v>32</v>
      </c>
      <c r="BE1" t="s">
        <v>33</v>
      </c>
      <c r="BF1" t="s">
        <v>34</v>
      </c>
      <c r="BG1" t="s">
        <v>6</v>
      </c>
      <c r="BH1" t="s">
        <v>35</v>
      </c>
      <c r="BI1" t="s">
        <v>7</v>
      </c>
      <c r="BJ1" t="s">
        <v>36</v>
      </c>
      <c r="BK1" t="s">
        <v>10</v>
      </c>
      <c r="BL1" t="s">
        <v>9</v>
      </c>
      <c r="BM1" t="s">
        <v>29</v>
      </c>
      <c r="BN1" t="s">
        <v>17</v>
      </c>
      <c r="BO1" t="s">
        <v>2</v>
      </c>
      <c r="BP1" t="s">
        <v>20</v>
      </c>
      <c r="BQ1" t="s">
        <v>18</v>
      </c>
      <c r="BU1" t="s">
        <v>514</v>
      </c>
      <c r="BX1" t="s">
        <v>515</v>
      </c>
    </row>
    <row r="2" spans="1:77" x14ac:dyDescent="0.3">
      <c r="A2" t="s">
        <v>0</v>
      </c>
      <c r="B2">
        <v>8</v>
      </c>
      <c r="C2">
        <v>0</v>
      </c>
      <c r="D2">
        <v>12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7</v>
      </c>
      <c r="M2">
        <v>3</v>
      </c>
      <c r="N2">
        <v>0</v>
      </c>
      <c r="O2">
        <v>0</v>
      </c>
      <c r="P2">
        <v>10</v>
      </c>
      <c r="Q2">
        <v>0</v>
      </c>
      <c r="R2">
        <v>4</v>
      </c>
      <c r="S2">
        <v>0</v>
      </c>
      <c r="T2">
        <v>6</v>
      </c>
      <c r="U2">
        <v>5</v>
      </c>
      <c r="V2">
        <v>0</v>
      </c>
      <c r="W2">
        <v>2</v>
      </c>
      <c r="X2">
        <v>1</v>
      </c>
      <c r="Y2">
        <v>0</v>
      </c>
      <c r="Z2">
        <v>0</v>
      </c>
      <c r="AB2">
        <f>SUM(B2:Z2)</f>
        <v>58</v>
      </c>
      <c r="AD2" s="3">
        <f>1-SUMPRODUCT(B2:Z2,B$41:Z$41)/SQRT(SUMSQ(B2:Z2)*SUMSQ(B$41:Z$41))</f>
        <v>0.30294240408704731</v>
      </c>
      <c r="AE2" t="str">
        <f>A2</f>
        <v>AL</v>
      </c>
      <c r="AF2" t="s">
        <v>0</v>
      </c>
      <c r="AG2" s="1">
        <f ca="1">ROUND((1-SUMPRODUCT($B2:$Z2,INDIRECT(AG$39))/SQRT(SUMSQ($B2:$Z2)*SUMSQ(INDIRECT(AG$39)))),2)</f>
        <v>0</v>
      </c>
      <c r="AH2" s="1">
        <f t="shared" ref="AH2:BQ9" ca="1" si="0">ROUND((1-SUMPRODUCT($B2:$Z2,INDIRECT(AH$39))/SQRT(SUMSQ($B2:$Z2)*SUMSQ(INDIRECT(AH$39)))),2)</f>
        <v>0.3</v>
      </c>
      <c r="AI2" s="1">
        <f t="shared" ca="1" si="0"/>
        <v>0.5</v>
      </c>
      <c r="AJ2" s="1">
        <f t="shared" ca="1" si="0"/>
        <v>0.36</v>
      </c>
      <c r="AK2" s="1">
        <f t="shared" ca="1" si="0"/>
        <v>0.43</v>
      </c>
      <c r="AL2" s="1">
        <f t="shared" ca="1" si="0"/>
        <v>0.55000000000000004</v>
      </c>
      <c r="AM2" s="1">
        <f t="shared" ca="1" si="0"/>
        <v>0.61</v>
      </c>
      <c r="AN2" s="1">
        <f t="shared" ca="1" si="0"/>
        <v>0.6</v>
      </c>
      <c r="AO2" s="1">
        <f t="shared" ca="1" si="0"/>
        <v>0.56000000000000005</v>
      </c>
      <c r="AP2" s="1">
        <f t="shared" ca="1" si="0"/>
        <v>0.56000000000000005</v>
      </c>
      <c r="AQ2" s="1">
        <f t="shared" ca="1" si="0"/>
        <v>0.62</v>
      </c>
      <c r="AR2" s="1">
        <f t="shared" ca="1" si="0"/>
        <v>0.61</v>
      </c>
      <c r="AS2" s="1">
        <f t="shared" ca="1" si="0"/>
        <v>0.55000000000000004</v>
      </c>
      <c r="AT2" s="1">
        <f t="shared" ca="1" si="0"/>
        <v>0.45</v>
      </c>
      <c r="AU2" s="1">
        <f t="shared" ca="1" si="0"/>
        <v>0.68</v>
      </c>
      <c r="AV2" s="1">
        <f t="shared" ca="1" si="0"/>
        <v>0.26</v>
      </c>
      <c r="AW2" s="1">
        <f t="shared" ca="1" si="0"/>
        <v>0.64</v>
      </c>
      <c r="AX2" s="1">
        <f t="shared" ca="1" si="0"/>
        <v>0.56999999999999995</v>
      </c>
      <c r="AY2" s="1">
        <f t="shared" ca="1" si="0"/>
        <v>0.51</v>
      </c>
      <c r="AZ2" s="1">
        <f t="shared" ca="1" si="0"/>
        <v>0.39</v>
      </c>
      <c r="BA2" s="1">
        <f t="shared" ca="1" si="0"/>
        <v>0.56999999999999995</v>
      </c>
      <c r="BB2" s="1">
        <f t="shared" ca="1" si="0"/>
        <v>0.56000000000000005</v>
      </c>
      <c r="BC2" s="1">
        <f t="shared" ca="1" si="0"/>
        <v>0.53</v>
      </c>
      <c r="BD2" s="1">
        <f t="shared" ca="1" si="0"/>
        <v>0.39</v>
      </c>
      <c r="BE2" s="1">
        <f t="shared" ca="1" si="0"/>
        <v>0.47</v>
      </c>
      <c r="BF2" s="1">
        <f t="shared" ca="1" si="0"/>
        <v>0.35</v>
      </c>
      <c r="BG2" s="1">
        <f t="shared" ca="1" si="0"/>
        <v>0.35</v>
      </c>
      <c r="BH2" s="1">
        <f t="shared" ca="1" si="0"/>
        <v>0.4</v>
      </c>
      <c r="BI2" s="1">
        <f t="shared" ca="1" si="0"/>
        <v>0.38</v>
      </c>
      <c r="BJ2" s="1">
        <f t="shared" ca="1" si="0"/>
        <v>0.26</v>
      </c>
      <c r="BK2" s="1">
        <f t="shared" ca="1" si="0"/>
        <v>0.52</v>
      </c>
      <c r="BL2" s="1">
        <f t="shared" ca="1" si="0"/>
        <v>0.37</v>
      </c>
      <c r="BM2" s="1">
        <f t="shared" ca="1" si="0"/>
        <v>0.67</v>
      </c>
      <c r="BN2" s="1">
        <f t="shared" ca="1" si="0"/>
        <v>0.44</v>
      </c>
      <c r="BO2" s="1">
        <f t="shared" ca="1" si="0"/>
        <v>0.26</v>
      </c>
      <c r="BP2" s="1">
        <f t="shared" ca="1" si="0"/>
        <v>0.62</v>
      </c>
      <c r="BQ2" s="1">
        <f t="shared" ca="1" si="0"/>
        <v>0.48</v>
      </c>
      <c r="BR2" t="str">
        <f>"("&amp;AF2&amp;")"</f>
        <v>(AL)</v>
      </c>
      <c r="BS2" t="s">
        <v>61</v>
      </c>
      <c r="BU2" cm="1">
        <f t="array" ref="BU2:BV2">_xlfn.XLOOKUP($AF2,Tabelle2!A$1:A$245,Tabelle2!B$1:C$245)</f>
        <v>41.153331999999999</v>
      </c>
      <c r="BV2">
        <v>20.168330999999998</v>
      </c>
      <c r="BX2" s="2">
        <f>300-((BU2-BU$40)/BU$41/2)*300</f>
        <v>334.62144587498352</v>
      </c>
      <c r="BY2" s="2">
        <f>300-((BV2-BV$40)/BV$41/2)*300</f>
        <v>280.73124478366822</v>
      </c>
    </row>
    <row r="3" spans="1:77" x14ac:dyDescent="0.3">
      <c r="A3" t="s">
        <v>4</v>
      </c>
      <c r="B3" s="4">
        <v>12</v>
      </c>
      <c r="C3">
        <v>0</v>
      </c>
      <c r="D3">
        <v>7</v>
      </c>
      <c r="E3">
        <v>2</v>
      </c>
      <c r="F3">
        <v>1</v>
      </c>
      <c r="G3">
        <v>0</v>
      </c>
      <c r="H3">
        <v>0</v>
      </c>
      <c r="I3">
        <v>0</v>
      </c>
      <c r="J3">
        <v>12</v>
      </c>
      <c r="K3">
        <v>3</v>
      </c>
      <c r="L3">
        <v>4</v>
      </c>
      <c r="M3">
        <v>6</v>
      </c>
      <c r="N3">
        <v>0</v>
      </c>
      <c r="O3">
        <v>0</v>
      </c>
      <c r="P3">
        <v>8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5</v>
      </c>
      <c r="Y3">
        <v>0</v>
      </c>
      <c r="Z3">
        <v>0</v>
      </c>
      <c r="AB3">
        <f t="shared" ref="AB3:AB38" si="1">SUM(B3:Z3)</f>
        <v>70</v>
      </c>
      <c r="AD3" s="3">
        <f t="shared" ref="AD3:AD38" si="2">1-SUMPRODUCT(B3:Z3,B$41:Z$41)/SQRT(SUMSQ(B3:Z3)*SUMSQ(B$41:Z$41))</f>
        <v>0.26064930700229882</v>
      </c>
      <c r="AE3" t="str">
        <f t="shared" ref="AE3:AE38" si="3">A3</f>
        <v>AM</v>
      </c>
      <c r="AF3" t="s">
        <v>4</v>
      </c>
      <c r="AG3" s="1">
        <f t="shared" ref="AG3:AV38" ca="1" si="4">ROUND((1-SUMPRODUCT($B3:$Z3,INDIRECT(AG$39))/SQRT(SUMSQ($B3:$Z3)*SUMSQ(INDIRECT(AG$39)))),2)</f>
        <v>0.3</v>
      </c>
      <c r="AH3" s="1">
        <f t="shared" ca="1" si="0"/>
        <v>0</v>
      </c>
      <c r="AI3" s="1">
        <f t="shared" ca="1" si="0"/>
        <v>0.64</v>
      </c>
      <c r="AJ3" s="1">
        <f t="shared" ca="1" si="0"/>
        <v>0.4</v>
      </c>
      <c r="AK3" s="1">
        <f t="shared" ca="1" si="0"/>
        <v>0.65</v>
      </c>
      <c r="AL3" s="1">
        <f t="shared" ca="1" si="0"/>
        <v>0.42</v>
      </c>
      <c r="AM3" s="1">
        <f t="shared" ca="1" si="0"/>
        <v>0.48</v>
      </c>
      <c r="AN3" s="1">
        <f t="shared" ca="1" si="0"/>
        <v>0.43</v>
      </c>
      <c r="AO3" s="1">
        <f t="shared" ca="1" si="0"/>
        <v>0.54</v>
      </c>
      <c r="AP3" s="1">
        <f t="shared" ca="1" si="0"/>
        <v>0.42</v>
      </c>
      <c r="AQ3" s="1">
        <f t="shared" ca="1" si="0"/>
        <v>0.59</v>
      </c>
      <c r="AR3" s="1">
        <f t="shared" ca="1" si="0"/>
        <v>0.65</v>
      </c>
      <c r="AS3" s="1">
        <f t="shared" ca="1" si="0"/>
        <v>0.31</v>
      </c>
      <c r="AT3" s="1">
        <f t="shared" ca="1" si="0"/>
        <v>0.3</v>
      </c>
      <c r="AU3" s="1">
        <f t="shared" ca="1" si="0"/>
        <v>0.49</v>
      </c>
      <c r="AV3" s="1">
        <f t="shared" ca="1" si="0"/>
        <v>0.3</v>
      </c>
      <c r="AW3" s="1">
        <f t="shared" ca="1" si="0"/>
        <v>0.32</v>
      </c>
      <c r="AX3" s="1">
        <f t="shared" ca="1" si="0"/>
        <v>0.62</v>
      </c>
      <c r="AY3" s="1">
        <f t="shared" ca="1" si="0"/>
        <v>0.57999999999999996</v>
      </c>
      <c r="AZ3" s="1">
        <f t="shared" ca="1" si="0"/>
        <v>0.53</v>
      </c>
      <c r="BA3" s="1">
        <f t="shared" ca="1" si="0"/>
        <v>0.43</v>
      </c>
      <c r="BB3" s="1">
        <f t="shared" ca="1" si="0"/>
        <v>0.48</v>
      </c>
      <c r="BC3" s="1">
        <f t="shared" ca="1" si="0"/>
        <v>0.47</v>
      </c>
      <c r="BD3" s="1">
        <f t="shared" ca="1" si="0"/>
        <v>0.43</v>
      </c>
      <c r="BE3" s="1">
        <f t="shared" ca="1" si="0"/>
        <v>0.44</v>
      </c>
      <c r="BF3" s="1">
        <f t="shared" ca="1" si="0"/>
        <v>0.19</v>
      </c>
      <c r="BG3" s="1">
        <f t="shared" ca="1" si="0"/>
        <v>0.42</v>
      </c>
      <c r="BH3" s="1">
        <f t="shared" ca="1" si="0"/>
        <v>0.44</v>
      </c>
      <c r="BI3" s="1">
        <f t="shared" ca="1" si="0"/>
        <v>0.41</v>
      </c>
      <c r="BJ3" s="1">
        <f t="shared" ca="1" si="0"/>
        <v>0.38</v>
      </c>
      <c r="BK3" s="1">
        <f t="shared" ca="1" si="0"/>
        <v>0.4</v>
      </c>
      <c r="BL3" s="1">
        <f t="shared" ca="1" si="0"/>
        <v>0.21</v>
      </c>
      <c r="BM3" s="1">
        <f t="shared" ca="1" si="0"/>
        <v>0.64</v>
      </c>
      <c r="BN3" s="1">
        <f t="shared" ca="1" si="0"/>
        <v>0.49</v>
      </c>
      <c r="BO3" s="1">
        <f t="shared" ca="1" si="0"/>
        <v>0.31</v>
      </c>
      <c r="BP3" s="1">
        <f t="shared" ca="1" si="0"/>
        <v>0.61</v>
      </c>
      <c r="BQ3" s="1">
        <f t="shared" ca="1" si="0"/>
        <v>0.52</v>
      </c>
      <c r="BR3" t="str">
        <f t="shared" ref="BR3:BR38" si="5">"("&amp;AF3&amp;")"</f>
        <v>(AM)</v>
      </c>
      <c r="BS3" t="s">
        <v>61</v>
      </c>
      <c r="BU3" cm="1">
        <f t="array" ref="BU3:BV3">_xlfn.XLOOKUP($AF3,Tabelle2!A$1:A$245,Tabelle2!B$1:C$245)</f>
        <v>40.069099000000001</v>
      </c>
      <c r="BV3">
        <v>45.038189000000003</v>
      </c>
      <c r="BX3" s="2">
        <f t="shared" ref="BX3:BX38" si="6">300-((BU3-BU$40)/BU$41/2)*300</f>
        <v>344.93580573123143</v>
      </c>
      <c r="BY3" s="2">
        <f t="shared" ref="BY3:BY38" si="7">300-((BV3-BV$40)/BV$41/2)*300</f>
        <v>142.52383826184223</v>
      </c>
    </row>
    <row r="4" spans="1:77" x14ac:dyDescent="0.3">
      <c r="A4" t="s">
        <v>15</v>
      </c>
      <c r="B4">
        <v>0</v>
      </c>
      <c r="C4">
        <v>0</v>
      </c>
      <c r="D4">
        <v>10</v>
      </c>
      <c r="E4">
        <v>6</v>
      </c>
      <c r="F4">
        <v>0</v>
      </c>
      <c r="G4">
        <v>0</v>
      </c>
      <c r="H4">
        <v>0</v>
      </c>
      <c r="I4">
        <v>3</v>
      </c>
      <c r="J4">
        <v>0</v>
      </c>
      <c r="K4">
        <v>0</v>
      </c>
      <c r="L4">
        <v>0</v>
      </c>
      <c r="M4">
        <v>8</v>
      </c>
      <c r="N4">
        <v>12</v>
      </c>
      <c r="O4">
        <v>0</v>
      </c>
      <c r="P4">
        <v>7</v>
      </c>
      <c r="Q4">
        <v>0</v>
      </c>
      <c r="R4">
        <v>2</v>
      </c>
      <c r="S4">
        <v>0</v>
      </c>
      <c r="T4">
        <v>0</v>
      </c>
      <c r="U4">
        <v>0</v>
      </c>
      <c r="V4">
        <v>5</v>
      </c>
      <c r="W4">
        <v>0</v>
      </c>
      <c r="X4">
        <v>0</v>
      </c>
      <c r="Y4">
        <v>1</v>
      </c>
      <c r="Z4">
        <v>4</v>
      </c>
      <c r="AB4">
        <f t="shared" si="1"/>
        <v>58</v>
      </c>
      <c r="AD4" s="3">
        <f t="shared" si="2"/>
        <v>0.2580915131972058</v>
      </c>
      <c r="AE4" t="str">
        <f t="shared" si="3"/>
        <v>AU</v>
      </c>
      <c r="AF4" t="s">
        <v>15</v>
      </c>
      <c r="AG4" s="1">
        <f t="shared" ca="1" si="4"/>
        <v>0.5</v>
      </c>
      <c r="AH4" s="1">
        <f t="shared" ca="1" si="0"/>
        <v>0.64</v>
      </c>
      <c r="AI4" s="1">
        <f t="shared" ca="1" si="0"/>
        <v>0</v>
      </c>
      <c r="AJ4" s="1">
        <f t="shared" ca="1" si="0"/>
        <v>0.43</v>
      </c>
      <c r="AK4" s="1">
        <f t="shared" ca="1" si="0"/>
        <v>0.18</v>
      </c>
      <c r="AL4" s="1">
        <f t="shared" ca="1" si="0"/>
        <v>0.47</v>
      </c>
      <c r="AM4" s="1">
        <f t="shared" ca="1" si="0"/>
        <v>0.48</v>
      </c>
      <c r="AN4" s="1">
        <f t="shared" ca="1" si="0"/>
        <v>0.48</v>
      </c>
      <c r="AO4" s="1">
        <f t="shared" ca="1" si="0"/>
        <v>0.44</v>
      </c>
      <c r="AP4" s="1">
        <f t="shared" ca="1" si="0"/>
        <v>0.33</v>
      </c>
      <c r="AQ4" s="1">
        <f t="shared" ca="1" si="0"/>
        <v>0.52</v>
      </c>
      <c r="AR4" s="1">
        <f t="shared" ca="1" si="0"/>
        <v>0.3</v>
      </c>
      <c r="AS4" s="1">
        <f t="shared" ca="1" si="0"/>
        <v>0.83</v>
      </c>
      <c r="AT4" s="1">
        <f t="shared" ca="1" si="0"/>
        <v>0.65</v>
      </c>
      <c r="AU4" s="1">
        <f t="shared" ca="1" si="0"/>
        <v>0.65</v>
      </c>
      <c r="AV4" s="1">
        <f t="shared" ca="1" si="0"/>
        <v>0.52</v>
      </c>
      <c r="AW4" s="1">
        <f t="shared" ca="1" si="0"/>
        <v>0.41</v>
      </c>
      <c r="AX4" s="1">
        <f t="shared" ca="1" si="0"/>
        <v>0.22</v>
      </c>
      <c r="AY4" s="1">
        <f t="shared" ca="1" si="0"/>
        <v>0.7</v>
      </c>
      <c r="AZ4" s="1">
        <f t="shared" ca="1" si="0"/>
        <v>0.19</v>
      </c>
      <c r="BA4" s="1">
        <f t="shared" ca="1" si="0"/>
        <v>0.59</v>
      </c>
      <c r="BB4" s="1">
        <f t="shared" ca="1" si="0"/>
        <v>0.48</v>
      </c>
      <c r="BC4" s="1">
        <f t="shared" ca="1" si="0"/>
        <v>0.53</v>
      </c>
      <c r="BD4" s="1">
        <f t="shared" ca="1" si="0"/>
        <v>0.22</v>
      </c>
      <c r="BE4" s="1">
        <f t="shared" ca="1" si="0"/>
        <v>0.5</v>
      </c>
      <c r="BF4" s="1">
        <f t="shared" ca="1" si="0"/>
        <v>0.51</v>
      </c>
      <c r="BG4" s="1">
        <f t="shared" ca="1" si="0"/>
        <v>0.66</v>
      </c>
      <c r="BH4" s="1">
        <f t="shared" ca="1" si="0"/>
        <v>0.38</v>
      </c>
      <c r="BI4" s="1">
        <f t="shared" ca="1" si="0"/>
        <v>0.39</v>
      </c>
      <c r="BJ4" s="1">
        <f t="shared" ca="1" si="0"/>
        <v>0.3</v>
      </c>
      <c r="BK4" s="1">
        <f t="shared" ca="1" si="0"/>
        <v>0.41</v>
      </c>
      <c r="BL4" s="1">
        <f t="shared" ca="1" si="0"/>
        <v>0.63</v>
      </c>
      <c r="BM4" s="1">
        <f t="shared" ca="1" si="0"/>
        <v>0.43</v>
      </c>
      <c r="BN4" s="1">
        <f t="shared" ca="1" si="0"/>
        <v>0.28999999999999998</v>
      </c>
      <c r="BO4" s="1">
        <f t="shared" ca="1" si="0"/>
        <v>0.3</v>
      </c>
      <c r="BP4" s="1">
        <f t="shared" ca="1" si="0"/>
        <v>0.34</v>
      </c>
      <c r="BQ4" s="1">
        <f t="shared" ca="1" si="0"/>
        <v>0.27</v>
      </c>
      <c r="BR4" t="str">
        <f t="shared" si="5"/>
        <v>(AU)</v>
      </c>
      <c r="BS4" t="s">
        <v>61</v>
      </c>
      <c r="BU4" cm="1">
        <f t="array" ref="BU4:BV4">_xlfn.XLOOKUP($AF4,Tabelle2!A$1:A$245,Tabelle2!B$1:C$245)</f>
        <v>-25.274398000000001</v>
      </c>
      <c r="BV4">
        <v>133.775136</v>
      </c>
      <c r="BX4" s="2">
        <f t="shared" si="6"/>
        <v>966.55158603275095</v>
      </c>
      <c r="BY4" s="2">
        <f t="shared" si="7"/>
        <v>-350.60737734601219</v>
      </c>
    </row>
    <row r="5" spans="1:77" x14ac:dyDescent="0.3">
      <c r="A5" t="s">
        <v>31</v>
      </c>
      <c r="B5">
        <v>7</v>
      </c>
      <c r="C5" s="4">
        <v>12</v>
      </c>
      <c r="D5">
        <v>12</v>
      </c>
      <c r="E5">
        <v>0</v>
      </c>
      <c r="F5">
        <v>0</v>
      </c>
      <c r="G5">
        <v>2</v>
      </c>
      <c r="H5">
        <v>4</v>
      </c>
      <c r="I5">
        <v>0</v>
      </c>
      <c r="J5">
        <v>5</v>
      </c>
      <c r="K5">
        <v>0</v>
      </c>
      <c r="L5">
        <v>0</v>
      </c>
      <c r="M5">
        <v>8</v>
      </c>
      <c r="N5">
        <v>3</v>
      </c>
      <c r="O5">
        <v>0</v>
      </c>
      <c r="P5">
        <v>10</v>
      </c>
      <c r="Q5">
        <v>0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v>0</v>
      </c>
      <c r="Y5">
        <v>6</v>
      </c>
      <c r="Z5">
        <v>0</v>
      </c>
      <c r="AB5">
        <f t="shared" ref="AB5" si="8">SUM(B5:Z5)</f>
        <v>70</v>
      </c>
      <c r="AD5" s="3">
        <f t="shared" si="2"/>
        <v>0.24893078479537245</v>
      </c>
      <c r="AE5" t="str">
        <f t="shared" si="3"/>
        <v>AT</v>
      </c>
      <c r="AF5" t="s">
        <v>31</v>
      </c>
      <c r="AG5" s="1">
        <f t="shared" ca="1" si="4"/>
        <v>0.36</v>
      </c>
      <c r="AH5" s="1">
        <f t="shared" ca="1" si="0"/>
        <v>0.4</v>
      </c>
      <c r="AI5" s="1">
        <f t="shared" ca="1" si="0"/>
        <v>0.43</v>
      </c>
      <c r="AJ5" s="1">
        <f t="shared" ca="1" si="0"/>
        <v>0</v>
      </c>
      <c r="AK5" s="1">
        <f t="shared" ca="1" si="0"/>
        <v>0.47</v>
      </c>
      <c r="AL5" s="1">
        <f t="shared" ca="1" si="0"/>
        <v>0.48</v>
      </c>
      <c r="AM5" s="1">
        <f t="shared" ca="1" si="0"/>
        <v>0.59</v>
      </c>
      <c r="AN5" s="1">
        <f t="shared" ca="1" si="0"/>
        <v>0.56999999999999995</v>
      </c>
      <c r="AO5" s="1">
        <f t="shared" ca="1" si="0"/>
        <v>0.43</v>
      </c>
      <c r="AP5" s="1">
        <f t="shared" ca="1" si="0"/>
        <v>0.35</v>
      </c>
      <c r="AQ5" s="1">
        <f t="shared" ca="1" si="0"/>
        <v>0.4</v>
      </c>
      <c r="AR5" s="1">
        <f t="shared" ca="1" si="0"/>
        <v>0.46</v>
      </c>
      <c r="AS5" s="1">
        <f t="shared" ca="1" si="0"/>
        <v>0.6</v>
      </c>
      <c r="AT5" s="1">
        <f t="shared" ca="1" si="0"/>
        <v>0.42</v>
      </c>
      <c r="AU5" s="1">
        <f t="shared" ca="1" si="0"/>
        <v>0.57999999999999996</v>
      </c>
      <c r="AV5" s="1">
        <f t="shared" ca="1" si="0"/>
        <v>0.49</v>
      </c>
      <c r="AW5" s="1">
        <f t="shared" ca="1" si="0"/>
        <v>0.44</v>
      </c>
      <c r="AX5" s="1">
        <f t="shared" ca="1" si="0"/>
        <v>0.56000000000000005</v>
      </c>
      <c r="AY5" s="1">
        <f t="shared" ca="1" si="0"/>
        <v>0.56999999999999995</v>
      </c>
      <c r="AZ5" s="1">
        <f t="shared" ca="1" si="0"/>
        <v>0.2</v>
      </c>
      <c r="BA5" s="1">
        <f t="shared" ca="1" si="0"/>
        <v>0.43</v>
      </c>
      <c r="BB5" s="1">
        <f t="shared" ca="1" si="0"/>
        <v>0.48</v>
      </c>
      <c r="BC5" s="1">
        <f t="shared" ca="1" si="0"/>
        <v>0.52</v>
      </c>
      <c r="BD5" s="1">
        <f t="shared" ca="1" si="0"/>
        <v>0.31</v>
      </c>
      <c r="BE5" s="1">
        <f t="shared" ca="1" si="0"/>
        <v>0.32</v>
      </c>
      <c r="BF5" s="1">
        <f t="shared" ca="1" si="0"/>
        <v>0.33</v>
      </c>
      <c r="BG5" s="1">
        <f t="shared" ca="1" si="0"/>
        <v>0.44</v>
      </c>
      <c r="BH5" s="1">
        <f t="shared" ca="1" si="0"/>
        <v>0.31</v>
      </c>
      <c r="BI5" s="1">
        <f t="shared" ca="1" si="0"/>
        <v>0.47</v>
      </c>
      <c r="BJ5" s="1">
        <f t="shared" ca="1" si="0"/>
        <v>0.33</v>
      </c>
      <c r="BK5" s="1">
        <f t="shared" ca="1" si="0"/>
        <v>0.45</v>
      </c>
      <c r="BL5" s="1">
        <f t="shared" ca="1" si="0"/>
        <v>0.48</v>
      </c>
      <c r="BM5" s="1">
        <f t="shared" ca="1" si="0"/>
        <v>0.43</v>
      </c>
      <c r="BN5" s="1">
        <f t="shared" ca="1" si="0"/>
        <v>0.41</v>
      </c>
      <c r="BO5" s="1">
        <f t="shared" ca="1" si="0"/>
        <v>0.38</v>
      </c>
      <c r="BP5" s="1">
        <f t="shared" ca="1" si="0"/>
        <v>0.45</v>
      </c>
      <c r="BQ5" s="1">
        <f t="shared" ca="1" si="0"/>
        <v>0.56999999999999995</v>
      </c>
      <c r="BR5" t="str">
        <f t="shared" si="5"/>
        <v>(AT)</v>
      </c>
      <c r="BS5" t="s">
        <v>61</v>
      </c>
      <c r="BU5" cm="1">
        <f t="array" ref="BU5:BV5">_xlfn.XLOOKUP($AF5,Tabelle2!A$1:A$245,Tabelle2!B$1:C$245)</f>
        <v>47.516230999999998</v>
      </c>
      <c r="BV5">
        <v>14.550072</v>
      </c>
      <c r="BX5" s="2">
        <f t="shared" si="6"/>
        <v>274.09088647035361</v>
      </c>
      <c r="BY5" s="2">
        <f t="shared" si="7"/>
        <v>311.95317639091371</v>
      </c>
    </row>
    <row r="6" spans="1:77" x14ac:dyDescent="0.3">
      <c r="A6" t="s">
        <v>21</v>
      </c>
      <c r="B6">
        <v>0</v>
      </c>
      <c r="C6">
        <v>0</v>
      </c>
      <c r="D6">
        <v>12</v>
      </c>
      <c r="E6">
        <v>2</v>
      </c>
      <c r="F6">
        <v>0</v>
      </c>
      <c r="G6">
        <v>0</v>
      </c>
      <c r="H6">
        <v>0</v>
      </c>
      <c r="I6">
        <v>0</v>
      </c>
      <c r="J6">
        <v>0</v>
      </c>
      <c r="K6">
        <v>7</v>
      </c>
      <c r="L6">
        <v>0</v>
      </c>
      <c r="M6">
        <v>4</v>
      </c>
      <c r="N6">
        <v>10</v>
      </c>
      <c r="O6">
        <v>0</v>
      </c>
      <c r="P6">
        <v>6</v>
      </c>
      <c r="Q6">
        <v>0</v>
      </c>
      <c r="R6">
        <v>8</v>
      </c>
      <c r="S6">
        <v>0</v>
      </c>
      <c r="T6">
        <v>0</v>
      </c>
      <c r="U6">
        <v>0</v>
      </c>
      <c r="V6">
        <v>5</v>
      </c>
      <c r="W6">
        <v>3</v>
      </c>
      <c r="X6">
        <v>0</v>
      </c>
      <c r="Y6">
        <v>1</v>
      </c>
      <c r="Z6">
        <v>0</v>
      </c>
      <c r="AB6">
        <f t="shared" si="1"/>
        <v>58</v>
      </c>
      <c r="AD6" s="3">
        <f t="shared" si="2"/>
        <v>0.2776359118314945</v>
      </c>
      <c r="AE6" t="str">
        <f t="shared" si="3"/>
        <v>AZ</v>
      </c>
      <c r="AF6" t="s">
        <v>21</v>
      </c>
      <c r="AG6" s="1">
        <f t="shared" ca="1" si="4"/>
        <v>0.43</v>
      </c>
      <c r="AH6" s="1">
        <f t="shared" ca="1" si="0"/>
        <v>0.65</v>
      </c>
      <c r="AI6" s="1">
        <f t="shared" ca="1" si="0"/>
        <v>0.18</v>
      </c>
      <c r="AJ6" s="1">
        <f t="shared" ca="1" si="0"/>
        <v>0.47</v>
      </c>
      <c r="AK6" s="1">
        <f t="shared" ca="1" si="0"/>
        <v>0</v>
      </c>
      <c r="AL6" s="1">
        <f t="shared" ca="1" si="0"/>
        <v>0.51</v>
      </c>
      <c r="AM6" s="1">
        <f t="shared" ca="1" si="0"/>
        <v>0.51</v>
      </c>
      <c r="AN6" s="1">
        <f t="shared" ca="1" si="0"/>
        <v>0.6</v>
      </c>
      <c r="AO6" s="1">
        <f t="shared" ca="1" si="0"/>
        <v>0.44</v>
      </c>
      <c r="AP6" s="1">
        <f t="shared" ca="1" si="0"/>
        <v>0.36</v>
      </c>
      <c r="AQ6" s="1">
        <f t="shared" ca="1" si="0"/>
        <v>0.55000000000000004</v>
      </c>
      <c r="AR6" s="1">
        <f t="shared" ca="1" si="0"/>
        <v>0.38</v>
      </c>
      <c r="AS6" s="1">
        <f t="shared" ca="1" si="0"/>
        <v>0.74</v>
      </c>
      <c r="AT6" s="1">
        <f t="shared" ca="1" si="0"/>
        <v>0.46</v>
      </c>
      <c r="AU6" s="1">
        <f t="shared" ca="1" si="0"/>
        <v>0.64</v>
      </c>
      <c r="AV6" s="1">
        <f t="shared" ca="1" si="0"/>
        <v>0.53</v>
      </c>
      <c r="AW6" s="1">
        <f t="shared" ca="1" si="0"/>
        <v>0.57999999999999996</v>
      </c>
      <c r="AX6" s="1">
        <f t="shared" ca="1" si="0"/>
        <v>0.21</v>
      </c>
      <c r="AY6" s="1">
        <f t="shared" ca="1" si="0"/>
        <v>0.55000000000000004</v>
      </c>
      <c r="AZ6" s="1">
        <f t="shared" ca="1" si="0"/>
        <v>0.27</v>
      </c>
      <c r="BA6" s="1">
        <f t="shared" ca="1" si="0"/>
        <v>0.61</v>
      </c>
      <c r="BB6" s="1">
        <f t="shared" ca="1" si="0"/>
        <v>0.52</v>
      </c>
      <c r="BC6" s="1">
        <f t="shared" ca="1" si="0"/>
        <v>0.44</v>
      </c>
      <c r="BD6" s="1">
        <f t="shared" ca="1" si="0"/>
        <v>0.22</v>
      </c>
      <c r="BE6" s="1">
        <f t="shared" ca="1" si="0"/>
        <v>0.53</v>
      </c>
      <c r="BF6" s="1">
        <f t="shared" ca="1" si="0"/>
        <v>0.53</v>
      </c>
      <c r="BG6" s="1">
        <f t="shared" ca="1" si="0"/>
        <v>0.61</v>
      </c>
      <c r="BH6" s="1">
        <f t="shared" ca="1" si="0"/>
        <v>0.41</v>
      </c>
      <c r="BI6" s="1">
        <f t="shared" ca="1" si="0"/>
        <v>0.43</v>
      </c>
      <c r="BJ6" s="1">
        <f t="shared" ca="1" si="0"/>
        <v>0.35</v>
      </c>
      <c r="BK6" s="1">
        <f t="shared" ca="1" si="0"/>
        <v>0.51</v>
      </c>
      <c r="BL6" s="1">
        <f t="shared" ca="1" si="0"/>
        <v>0.52</v>
      </c>
      <c r="BM6" s="1">
        <f t="shared" ca="1" si="0"/>
        <v>0.44</v>
      </c>
      <c r="BN6" s="1">
        <f t="shared" ca="1" si="0"/>
        <v>0.34</v>
      </c>
      <c r="BO6" s="1">
        <f t="shared" ca="1" si="0"/>
        <v>0.39</v>
      </c>
      <c r="BP6" s="1">
        <f t="shared" ca="1" si="0"/>
        <v>0.36</v>
      </c>
      <c r="BQ6" s="1">
        <f t="shared" ca="1" si="0"/>
        <v>0.39</v>
      </c>
      <c r="BR6" t="str">
        <f t="shared" si="5"/>
        <v>(AZ)</v>
      </c>
      <c r="BS6" t="s">
        <v>61</v>
      </c>
      <c r="BU6" cm="1">
        <f t="array" ref="BU6:BV6">_xlfn.XLOOKUP($AF6,Tabelle2!A$1:A$245,Tabelle2!B$1:C$245)</f>
        <v>40.143104999999998</v>
      </c>
      <c r="BV6">
        <v>47.576926999999998</v>
      </c>
      <c r="BX6" s="2">
        <f t="shared" si="6"/>
        <v>344.23178314981078</v>
      </c>
      <c r="BY6" s="2">
        <f t="shared" si="7"/>
        <v>128.41549896941817</v>
      </c>
    </row>
    <row r="7" spans="1:77" x14ac:dyDescent="0.3">
      <c r="A7" t="s">
        <v>22</v>
      </c>
      <c r="B7">
        <v>0</v>
      </c>
      <c r="C7">
        <v>0</v>
      </c>
      <c r="D7">
        <v>10</v>
      </c>
      <c r="E7">
        <v>0</v>
      </c>
      <c r="F7">
        <v>8</v>
      </c>
      <c r="G7">
        <v>0</v>
      </c>
      <c r="H7">
        <v>0</v>
      </c>
      <c r="I7">
        <v>0</v>
      </c>
      <c r="J7">
        <v>12</v>
      </c>
      <c r="K7">
        <v>0</v>
      </c>
      <c r="L7">
        <v>0</v>
      </c>
      <c r="M7">
        <v>0</v>
      </c>
      <c r="N7">
        <v>4</v>
      </c>
      <c r="O7">
        <v>5</v>
      </c>
      <c r="P7">
        <v>7</v>
      </c>
      <c r="Q7">
        <v>0</v>
      </c>
      <c r="R7">
        <v>0</v>
      </c>
      <c r="S7">
        <v>0</v>
      </c>
      <c r="T7">
        <v>0</v>
      </c>
      <c r="U7">
        <v>2</v>
      </c>
      <c r="V7">
        <v>3</v>
      </c>
      <c r="W7">
        <v>0</v>
      </c>
      <c r="X7">
        <v>0</v>
      </c>
      <c r="Y7">
        <v>1</v>
      </c>
      <c r="Z7">
        <v>6</v>
      </c>
      <c r="AB7">
        <f t="shared" si="1"/>
        <v>58</v>
      </c>
      <c r="AD7" s="3">
        <f t="shared" si="2"/>
        <v>0.21285129165727901</v>
      </c>
      <c r="AE7" t="str">
        <f t="shared" si="3"/>
        <v>BE</v>
      </c>
      <c r="AF7" t="s">
        <v>22</v>
      </c>
      <c r="AG7" s="1">
        <f t="shared" ca="1" si="4"/>
        <v>0.55000000000000004</v>
      </c>
      <c r="AH7" s="1">
        <f t="shared" ca="1" si="0"/>
        <v>0.42</v>
      </c>
      <c r="AI7" s="1">
        <f t="shared" ca="1" si="0"/>
        <v>0.47</v>
      </c>
      <c r="AJ7" s="1">
        <f t="shared" ca="1" si="0"/>
        <v>0.48</v>
      </c>
      <c r="AK7" s="1">
        <f t="shared" ca="1" si="0"/>
        <v>0.51</v>
      </c>
      <c r="AL7" s="1">
        <f t="shared" ca="1" si="0"/>
        <v>0</v>
      </c>
      <c r="AM7" s="1">
        <f t="shared" ca="1" si="0"/>
        <v>0.69</v>
      </c>
      <c r="AN7" s="1">
        <f t="shared" ca="1" si="0"/>
        <v>0.52</v>
      </c>
      <c r="AO7" s="1">
        <f t="shared" ca="1" si="0"/>
        <v>0.42</v>
      </c>
      <c r="AP7" s="1">
        <f t="shared" ca="1" si="0"/>
        <v>0.35</v>
      </c>
      <c r="AQ7" s="1">
        <f t="shared" ca="1" si="0"/>
        <v>0.4</v>
      </c>
      <c r="AR7" s="1">
        <f t="shared" ca="1" si="0"/>
        <v>0.5</v>
      </c>
      <c r="AS7" s="1">
        <f t="shared" ca="1" si="0"/>
        <v>0.4</v>
      </c>
      <c r="AT7" s="1">
        <f t="shared" ca="1" si="0"/>
        <v>0.35</v>
      </c>
      <c r="AU7" s="1">
        <f t="shared" ca="1" si="0"/>
        <v>0.3</v>
      </c>
      <c r="AV7" s="1">
        <f t="shared" ca="1" si="0"/>
        <v>0.38</v>
      </c>
      <c r="AW7" s="1">
        <f t="shared" ca="1" si="0"/>
        <v>0.31</v>
      </c>
      <c r="AX7" s="1">
        <f t="shared" ca="1" si="0"/>
        <v>0.38</v>
      </c>
      <c r="AY7" s="1">
        <f t="shared" ca="1" si="0"/>
        <v>0.5</v>
      </c>
      <c r="AZ7" s="1">
        <f t="shared" ca="1" si="0"/>
        <v>0.41</v>
      </c>
      <c r="BA7" s="1">
        <f t="shared" ca="1" si="0"/>
        <v>0.37</v>
      </c>
      <c r="BB7" s="1">
        <f t="shared" ca="1" si="0"/>
        <v>0.45</v>
      </c>
      <c r="BC7" s="1">
        <f t="shared" ca="1" si="0"/>
        <v>0.44</v>
      </c>
      <c r="BD7" s="1">
        <f t="shared" ca="1" si="0"/>
        <v>0.35</v>
      </c>
      <c r="BE7" s="1">
        <f t="shared" ca="1" si="0"/>
        <v>0.44</v>
      </c>
      <c r="BF7" s="1">
        <f t="shared" ca="1" si="0"/>
        <v>0.24</v>
      </c>
      <c r="BG7" s="1">
        <f t="shared" ca="1" si="0"/>
        <v>0.27</v>
      </c>
      <c r="BH7" s="1">
        <f t="shared" ca="1" si="0"/>
        <v>0.38</v>
      </c>
      <c r="BI7" s="1">
        <f t="shared" ca="1" si="0"/>
        <v>0.47</v>
      </c>
      <c r="BJ7" s="1">
        <f t="shared" ca="1" si="0"/>
        <v>0.46</v>
      </c>
      <c r="BK7" s="1">
        <f t="shared" ca="1" si="0"/>
        <v>0.44</v>
      </c>
      <c r="BL7" s="1">
        <f t="shared" ca="1" si="0"/>
        <v>0.45</v>
      </c>
      <c r="BM7" s="1">
        <f t="shared" ca="1" si="0"/>
        <v>0.35</v>
      </c>
      <c r="BN7" s="1">
        <f t="shared" ca="1" si="0"/>
        <v>0.37</v>
      </c>
      <c r="BO7" s="1">
        <f t="shared" ca="1" si="0"/>
        <v>0.43</v>
      </c>
      <c r="BP7" s="1">
        <f t="shared" ca="1" si="0"/>
        <v>0.33</v>
      </c>
      <c r="BQ7" s="1">
        <f t="shared" ca="1" si="0"/>
        <v>0.43</v>
      </c>
      <c r="BR7" t="str">
        <f t="shared" si="5"/>
        <v>(BE)</v>
      </c>
      <c r="BS7" t="s">
        <v>61</v>
      </c>
      <c r="BU7" cm="1">
        <f t="array" ref="BU7:BV7">_xlfn.XLOOKUP($AF7,Tabelle2!A$1:A$245,Tabelle2!B$1:C$245)</f>
        <v>50.503886999999999</v>
      </c>
      <c r="BV7">
        <v>4.4699359999999997</v>
      </c>
      <c r="BX7" s="2">
        <f t="shared" si="6"/>
        <v>245.66917350766175</v>
      </c>
      <c r="BY7" s="2">
        <f t="shared" si="7"/>
        <v>367.97076418523454</v>
      </c>
    </row>
    <row r="8" spans="1:77" x14ac:dyDescent="0.3">
      <c r="A8" t="s">
        <v>1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4</v>
      </c>
      <c r="K8">
        <v>0</v>
      </c>
      <c r="L8">
        <v>0</v>
      </c>
      <c r="M8">
        <v>12</v>
      </c>
      <c r="N8">
        <v>8</v>
      </c>
      <c r="O8">
        <v>0</v>
      </c>
      <c r="P8">
        <v>6</v>
      </c>
      <c r="Q8">
        <v>0</v>
      </c>
      <c r="R8">
        <v>5</v>
      </c>
      <c r="S8">
        <v>0</v>
      </c>
      <c r="T8">
        <v>0</v>
      </c>
      <c r="U8">
        <v>12</v>
      </c>
      <c r="V8">
        <v>2</v>
      </c>
      <c r="W8">
        <v>10</v>
      </c>
      <c r="X8">
        <v>3</v>
      </c>
      <c r="Y8">
        <v>7</v>
      </c>
      <c r="Z8">
        <v>0</v>
      </c>
      <c r="AB8">
        <f t="shared" si="1"/>
        <v>70</v>
      </c>
      <c r="AD8" s="3">
        <f t="shared" si="2"/>
        <v>0.38244065340723399</v>
      </c>
      <c r="AE8" t="str">
        <f t="shared" si="3"/>
        <v>HR</v>
      </c>
      <c r="AF8" t="s">
        <v>1</v>
      </c>
      <c r="AG8" s="1">
        <f t="shared" ca="1" si="4"/>
        <v>0.61</v>
      </c>
      <c r="AH8" s="1">
        <f t="shared" ca="1" si="0"/>
        <v>0.48</v>
      </c>
      <c r="AI8" s="1">
        <f t="shared" ca="1" si="0"/>
        <v>0.48</v>
      </c>
      <c r="AJ8" s="1">
        <f t="shared" ca="1" si="0"/>
        <v>0.59</v>
      </c>
      <c r="AK8" s="1">
        <f t="shared" ca="1" si="0"/>
        <v>0.51</v>
      </c>
      <c r="AL8" s="1">
        <f t="shared" ca="1" si="0"/>
        <v>0.69</v>
      </c>
      <c r="AM8" s="1">
        <f t="shared" ca="1" si="0"/>
        <v>0</v>
      </c>
      <c r="AN8" s="1">
        <f t="shared" ca="1" si="0"/>
        <v>0.56000000000000005</v>
      </c>
      <c r="AO8" s="1">
        <f t="shared" ca="1" si="0"/>
        <v>0.55000000000000004</v>
      </c>
      <c r="AP8" s="1">
        <f t="shared" ca="1" si="0"/>
        <v>0.5</v>
      </c>
      <c r="AQ8" s="1">
        <f t="shared" ca="1" si="0"/>
        <v>0.62</v>
      </c>
      <c r="AR8" s="1">
        <f t="shared" ca="1" si="0"/>
        <v>0.53</v>
      </c>
      <c r="AS8" s="1">
        <f t="shared" ca="1" si="0"/>
        <v>0.46</v>
      </c>
      <c r="AT8" s="1">
        <f t="shared" ca="1" si="0"/>
        <v>0.7</v>
      </c>
      <c r="AU8" s="1">
        <f t="shared" ca="1" si="0"/>
        <v>0.68</v>
      </c>
      <c r="AV8" s="1">
        <f t="shared" ca="1" si="0"/>
        <v>0.68</v>
      </c>
      <c r="AW8" s="1">
        <f t="shared" ca="1" si="0"/>
        <v>0.43</v>
      </c>
      <c r="AX8" s="1">
        <f t="shared" ca="1" si="0"/>
        <v>0.44</v>
      </c>
      <c r="AY8" s="1">
        <f t="shared" ca="1" si="0"/>
        <v>0.59</v>
      </c>
      <c r="AZ8" s="1">
        <f t="shared" ca="1" si="0"/>
        <v>0.55000000000000004</v>
      </c>
      <c r="BA8" s="1">
        <f t="shared" ca="1" si="0"/>
        <v>0.68</v>
      </c>
      <c r="BB8" s="1">
        <f t="shared" ca="1" si="0"/>
        <v>0.46</v>
      </c>
      <c r="BC8" s="1">
        <f t="shared" ca="1" si="0"/>
        <v>0.56999999999999995</v>
      </c>
      <c r="BD8" s="1">
        <f t="shared" ca="1" si="0"/>
        <v>0.46</v>
      </c>
      <c r="BE8" s="1">
        <f t="shared" ca="1" si="0"/>
        <v>0.37</v>
      </c>
      <c r="BF8" s="1">
        <f t="shared" ca="1" si="0"/>
        <v>0.48</v>
      </c>
      <c r="BG8" s="1">
        <f t="shared" ca="1" si="0"/>
        <v>0.82</v>
      </c>
      <c r="BH8" s="1">
        <f t="shared" ca="1" si="0"/>
        <v>0.4</v>
      </c>
      <c r="BI8" s="1">
        <f t="shared" ca="1" si="0"/>
        <v>0.48</v>
      </c>
      <c r="BJ8" s="1">
        <f t="shared" ca="1" si="0"/>
        <v>0.64</v>
      </c>
      <c r="BK8" s="1">
        <f t="shared" ca="1" si="0"/>
        <v>0.53</v>
      </c>
      <c r="BL8" s="1">
        <f t="shared" ca="1" si="0"/>
        <v>0.33</v>
      </c>
      <c r="BM8" s="1">
        <f t="shared" ca="1" si="0"/>
        <v>0.72</v>
      </c>
      <c r="BN8" s="1">
        <f t="shared" ca="1" si="0"/>
        <v>0.48</v>
      </c>
      <c r="BO8" s="1">
        <f t="shared" ca="1" si="0"/>
        <v>0.44</v>
      </c>
      <c r="BP8" s="1">
        <f t="shared" ca="1" si="0"/>
        <v>0.48</v>
      </c>
      <c r="BQ8" s="1">
        <f t="shared" ca="1" si="0"/>
        <v>0.39</v>
      </c>
      <c r="BR8" t="str">
        <f t="shared" si="5"/>
        <v>(HR)</v>
      </c>
      <c r="BS8" t="s">
        <v>60</v>
      </c>
      <c r="BU8" cm="1">
        <f t="array" ref="BU8:BV8">_xlfn.XLOOKUP($AF8,Tabelle2!A$1:A$245,Tabelle2!B$1:C$245)</f>
        <v>45.1</v>
      </c>
      <c r="BV8">
        <v>15.2</v>
      </c>
      <c r="BX8" s="2">
        <f t="shared" si="6"/>
        <v>297.07660635696635</v>
      </c>
      <c r="BY8" s="2">
        <f t="shared" si="7"/>
        <v>308.34138000245349</v>
      </c>
    </row>
    <row r="9" spans="1:77" x14ac:dyDescent="0.3">
      <c r="A9" t="s">
        <v>13</v>
      </c>
      <c r="B9">
        <v>0</v>
      </c>
      <c r="C9">
        <v>0</v>
      </c>
      <c r="D9">
        <v>6</v>
      </c>
      <c r="E9">
        <v>12</v>
      </c>
      <c r="F9">
        <v>0</v>
      </c>
      <c r="G9">
        <v>0</v>
      </c>
      <c r="H9">
        <v>0</v>
      </c>
      <c r="I9">
        <v>0</v>
      </c>
      <c r="J9">
        <v>10</v>
      </c>
      <c r="K9">
        <v>0</v>
      </c>
      <c r="L9">
        <v>7</v>
      </c>
      <c r="M9">
        <v>12</v>
      </c>
      <c r="N9">
        <v>0</v>
      </c>
      <c r="O9">
        <v>8</v>
      </c>
      <c r="P9">
        <v>3</v>
      </c>
      <c r="Q9">
        <v>0</v>
      </c>
      <c r="R9">
        <v>4</v>
      </c>
      <c r="S9">
        <v>0</v>
      </c>
      <c r="T9">
        <v>0</v>
      </c>
      <c r="U9">
        <v>0</v>
      </c>
      <c r="V9">
        <v>2</v>
      </c>
      <c r="W9">
        <v>0</v>
      </c>
      <c r="X9">
        <v>5</v>
      </c>
      <c r="Y9">
        <v>1</v>
      </c>
      <c r="Z9">
        <v>0</v>
      </c>
      <c r="AB9">
        <f t="shared" si="1"/>
        <v>70</v>
      </c>
      <c r="AD9" s="3">
        <f t="shared" si="2"/>
        <v>0.36794490917438849</v>
      </c>
      <c r="AE9" t="str">
        <f t="shared" si="3"/>
        <v>CY</v>
      </c>
      <c r="AF9" t="s">
        <v>13</v>
      </c>
      <c r="AG9" s="1">
        <f t="shared" ca="1" si="4"/>
        <v>0.6</v>
      </c>
      <c r="AH9" s="1">
        <f t="shared" ca="1" si="0"/>
        <v>0.43</v>
      </c>
      <c r="AI9" s="1">
        <f t="shared" ca="1" si="0"/>
        <v>0.48</v>
      </c>
      <c r="AJ9" s="1">
        <f t="shared" ca="1" si="0"/>
        <v>0.56999999999999995</v>
      </c>
      <c r="AK9" s="1">
        <f t="shared" ref="AK9:AZ38" ca="1" si="9">ROUND((1-SUMPRODUCT($B9:$Z9,INDIRECT(AK$39))/SQRT(SUMSQ($B9:$Z9)*SUMSQ(INDIRECT(AK$39)))),2)</f>
        <v>0.6</v>
      </c>
      <c r="AL9" s="1">
        <f t="shared" ca="1" si="9"/>
        <v>0.52</v>
      </c>
      <c r="AM9" s="1">
        <f t="shared" ca="1" si="9"/>
        <v>0.56000000000000005</v>
      </c>
      <c r="AN9" s="1">
        <f t="shared" ca="1" si="9"/>
        <v>0</v>
      </c>
      <c r="AO9" s="1">
        <f t="shared" ca="1" si="9"/>
        <v>0.7</v>
      </c>
      <c r="AP9" s="1">
        <f t="shared" ca="1" si="9"/>
        <v>0.42</v>
      </c>
      <c r="AQ9" s="1">
        <f t="shared" ca="1" si="9"/>
        <v>0.48</v>
      </c>
      <c r="AR9" s="1">
        <f t="shared" ca="1" si="9"/>
        <v>0.53</v>
      </c>
      <c r="AS9" s="1">
        <f t="shared" ca="1" si="9"/>
        <v>0.55000000000000004</v>
      </c>
      <c r="AT9" s="1">
        <f t="shared" ca="1" si="9"/>
        <v>0.6</v>
      </c>
      <c r="AU9" s="1">
        <f t="shared" ca="1" si="9"/>
        <v>0.47</v>
      </c>
      <c r="AV9" s="1">
        <f t="shared" ca="1" si="9"/>
        <v>0.35</v>
      </c>
      <c r="AW9" s="1">
        <f t="shared" ca="1" si="9"/>
        <v>0.45</v>
      </c>
      <c r="AX9" s="1">
        <f t="shared" ca="1" si="9"/>
        <v>0.59</v>
      </c>
      <c r="AY9" s="1">
        <f t="shared" ca="1" si="9"/>
        <v>0.56000000000000005</v>
      </c>
      <c r="AZ9" s="1">
        <f t="shared" ca="1" si="9"/>
        <v>0.62</v>
      </c>
      <c r="BA9" s="1">
        <f t="shared" ref="BA9:BP38" ca="1" si="10">ROUND((1-SUMPRODUCT($B9:$Z9,INDIRECT(BA$39))/SQRT(SUMSQ($B9:$Z9)*SUMSQ(INDIRECT(BA$39)))),2)</f>
        <v>0.53</v>
      </c>
      <c r="BB9" s="1">
        <f t="shared" ca="1" si="10"/>
        <v>0.48</v>
      </c>
      <c r="BC9" s="1">
        <f t="shared" ca="1" si="10"/>
        <v>0.35</v>
      </c>
      <c r="BD9" s="1">
        <f t="shared" ca="1" si="10"/>
        <v>0.39</v>
      </c>
      <c r="BE9" s="1">
        <f t="shared" ca="1" si="10"/>
        <v>0.47</v>
      </c>
      <c r="BF9" s="1">
        <f t="shared" ca="1" si="10"/>
        <v>0.46</v>
      </c>
      <c r="BG9" s="1">
        <f t="shared" ca="1" si="10"/>
        <v>0.54</v>
      </c>
      <c r="BH9" s="1">
        <f t="shared" ca="1" si="10"/>
        <v>0.54</v>
      </c>
      <c r="BI9" s="1">
        <f t="shared" ca="1" si="10"/>
        <v>0.82</v>
      </c>
      <c r="BJ9" s="1">
        <f t="shared" ca="1" si="10"/>
        <v>0.72</v>
      </c>
      <c r="BK9" s="1">
        <f t="shared" ca="1" si="10"/>
        <v>0.33</v>
      </c>
      <c r="BL9" s="1">
        <f t="shared" ca="1" si="10"/>
        <v>0.47</v>
      </c>
      <c r="BM9" s="1">
        <f t="shared" ca="1" si="10"/>
        <v>0.73</v>
      </c>
      <c r="BN9" s="1">
        <f t="shared" ca="1" si="10"/>
        <v>0.43</v>
      </c>
      <c r="BO9" s="1">
        <f t="shared" ca="1" si="10"/>
        <v>0.46</v>
      </c>
      <c r="BP9" s="1">
        <f t="shared" ca="1" si="10"/>
        <v>0.63</v>
      </c>
      <c r="BQ9" s="1">
        <f t="shared" ref="AH9:BQ38" ca="1" si="11">ROUND((1-SUMPRODUCT($B9:$Z9,INDIRECT(BQ$39))/SQRT(SUMSQ($B9:$Z9)*SUMSQ(INDIRECT(BQ$39)))),2)</f>
        <v>0.64</v>
      </c>
      <c r="BR9" t="str">
        <f t="shared" si="5"/>
        <v>(CY)</v>
      </c>
      <c r="BS9" t="s">
        <v>61</v>
      </c>
      <c r="BU9" cm="1">
        <f t="array" ref="BU9:BV9">_xlfn.XLOOKUP($AF9,Tabelle2!A$1:A$245,Tabelle2!B$1:C$245)</f>
        <v>35.126412999999999</v>
      </c>
      <c r="BV9">
        <v>33.429859</v>
      </c>
      <c r="BX9" s="2">
        <f t="shared" si="6"/>
        <v>391.95581163442631</v>
      </c>
      <c r="BY9" s="2">
        <f t="shared" si="7"/>
        <v>207.03394456600802</v>
      </c>
    </row>
    <row r="10" spans="1:77" x14ac:dyDescent="0.3">
      <c r="A10" t="s">
        <v>24</v>
      </c>
      <c r="B10">
        <v>6</v>
      </c>
      <c r="C10">
        <v>0</v>
      </c>
      <c r="D10">
        <v>10</v>
      </c>
      <c r="E10">
        <v>0</v>
      </c>
      <c r="F10">
        <v>5</v>
      </c>
      <c r="G10">
        <v>0</v>
      </c>
      <c r="H10">
        <v>0</v>
      </c>
      <c r="I10">
        <v>0</v>
      </c>
      <c r="J10">
        <v>4</v>
      </c>
      <c r="K10">
        <v>0</v>
      </c>
      <c r="L10">
        <v>0</v>
      </c>
      <c r="M10">
        <v>2</v>
      </c>
      <c r="N10">
        <v>7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3</v>
      </c>
      <c r="V10">
        <v>8</v>
      </c>
      <c r="W10">
        <v>0</v>
      </c>
      <c r="X10">
        <v>0</v>
      </c>
      <c r="Y10">
        <v>12</v>
      </c>
      <c r="Z10">
        <v>0</v>
      </c>
      <c r="AB10">
        <f t="shared" si="1"/>
        <v>58</v>
      </c>
      <c r="AD10" s="3">
        <f t="shared" si="2"/>
        <v>0.20109350602469889</v>
      </c>
      <c r="AE10" t="str">
        <f t="shared" si="3"/>
        <v>CZ</v>
      </c>
      <c r="AF10" t="s">
        <v>24</v>
      </c>
      <c r="AG10" s="1">
        <f t="shared" ca="1" si="4"/>
        <v>0.56000000000000005</v>
      </c>
      <c r="AH10" s="1">
        <f t="shared" ca="1" si="11"/>
        <v>0.54</v>
      </c>
      <c r="AI10" s="1">
        <f t="shared" ca="1" si="11"/>
        <v>0.44</v>
      </c>
      <c r="AJ10" s="1">
        <f t="shared" ca="1" si="11"/>
        <v>0.43</v>
      </c>
      <c r="AK10" s="1">
        <f t="shared" ca="1" si="11"/>
        <v>0.44</v>
      </c>
      <c r="AL10" s="1">
        <f t="shared" ca="1" si="11"/>
        <v>0.42</v>
      </c>
      <c r="AM10" s="1">
        <f t="shared" ca="1" si="11"/>
        <v>0.55000000000000004</v>
      </c>
      <c r="AN10" s="1">
        <f t="shared" ca="1" si="11"/>
        <v>0.7</v>
      </c>
      <c r="AO10" s="1">
        <f t="shared" ca="1" si="11"/>
        <v>0</v>
      </c>
      <c r="AP10" s="1">
        <f t="shared" ca="1" si="11"/>
        <v>0.21</v>
      </c>
      <c r="AQ10" s="1">
        <f t="shared" ca="1" si="11"/>
        <v>0.32</v>
      </c>
      <c r="AR10" s="1">
        <f t="shared" ca="1" si="11"/>
        <v>0.28000000000000003</v>
      </c>
      <c r="AS10" s="1">
        <f t="shared" ca="1" si="11"/>
        <v>0.35</v>
      </c>
      <c r="AT10" s="1">
        <f t="shared" ca="1" si="11"/>
        <v>0.46</v>
      </c>
      <c r="AU10" s="1">
        <f t="shared" ca="1" si="11"/>
        <v>0.32</v>
      </c>
      <c r="AV10" s="1">
        <f t="shared" ca="1" si="11"/>
        <v>0.52</v>
      </c>
      <c r="AW10" s="1">
        <f t="shared" ca="1" si="11"/>
        <v>0.39</v>
      </c>
      <c r="AX10" s="1">
        <f t="shared" ca="1" si="11"/>
        <v>0.26</v>
      </c>
      <c r="AY10" s="1">
        <f t="shared" ca="1" si="11"/>
        <v>0.5</v>
      </c>
      <c r="AZ10" s="1">
        <f t="shared" ca="1" si="11"/>
        <v>0.43</v>
      </c>
      <c r="BA10" s="1">
        <f t="shared" ca="1" si="11"/>
        <v>0.28000000000000003</v>
      </c>
      <c r="BB10" s="1">
        <f t="shared" ca="1" si="11"/>
        <v>0.36</v>
      </c>
      <c r="BC10" s="1">
        <f t="shared" ca="1" si="11"/>
        <v>0.45</v>
      </c>
      <c r="BD10" s="1">
        <f t="shared" ca="1" si="11"/>
        <v>0.52</v>
      </c>
      <c r="BE10" s="1">
        <f t="shared" ca="1" si="11"/>
        <v>0.39</v>
      </c>
      <c r="BF10" s="1">
        <f t="shared" ca="1" si="11"/>
        <v>0.41</v>
      </c>
      <c r="BG10" s="1">
        <f t="shared" ca="1" si="11"/>
        <v>0.39</v>
      </c>
      <c r="BH10" s="1">
        <f t="shared" ca="1" si="11"/>
        <v>0.21</v>
      </c>
      <c r="BI10" s="1">
        <f t="shared" ca="1" si="11"/>
        <v>0.26</v>
      </c>
      <c r="BJ10" s="1">
        <f t="shared" ca="1" si="11"/>
        <v>0.44</v>
      </c>
      <c r="BK10" s="1">
        <f t="shared" ca="1" si="11"/>
        <v>0.56999999999999995</v>
      </c>
      <c r="BL10" s="1">
        <f t="shared" ca="1" si="11"/>
        <v>0.55000000000000004</v>
      </c>
      <c r="BM10" s="1">
        <f t="shared" ca="1" si="11"/>
        <v>0.39</v>
      </c>
      <c r="BN10" s="1">
        <f t="shared" ca="1" si="11"/>
        <v>0.41</v>
      </c>
      <c r="BO10" s="1">
        <f t="shared" ca="1" si="11"/>
        <v>0.43</v>
      </c>
      <c r="BP10" s="1">
        <f t="shared" ca="1" si="11"/>
        <v>0.08</v>
      </c>
      <c r="BQ10" s="1">
        <f t="shared" ca="1" si="11"/>
        <v>0.5</v>
      </c>
      <c r="BR10" t="str">
        <f t="shared" si="5"/>
        <v>(CZ)</v>
      </c>
      <c r="BS10" t="s">
        <v>61</v>
      </c>
      <c r="BU10" cm="1">
        <f t="array" ref="BU10:BV10">_xlfn.XLOOKUP($AF10,Tabelle2!A$1:A$245,Tabelle2!B$1:C$245)</f>
        <v>49.817492000000001</v>
      </c>
      <c r="BV10">
        <v>15.472962000000001</v>
      </c>
      <c r="BX10" s="2">
        <f t="shared" si="6"/>
        <v>252.19888163638436</v>
      </c>
      <c r="BY10" s="2">
        <f t="shared" si="7"/>
        <v>306.8244686433693</v>
      </c>
    </row>
    <row r="11" spans="1:77" x14ac:dyDescent="0.3">
      <c r="A11" t="s">
        <v>25</v>
      </c>
      <c r="B11">
        <v>3</v>
      </c>
      <c r="C11">
        <v>0</v>
      </c>
      <c r="D11">
        <v>12</v>
      </c>
      <c r="E11">
        <v>0</v>
      </c>
      <c r="F11">
        <v>0</v>
      </c>
      <c r="G11">
        <v>0</v>
      </c>
      <c r="H11">
        <v>0</v>
      </c>
      <c r="I11">
        <v>0</v>
      </c>
      <c r="J11">
        <v>10</v>
      </c>
      <c r="K11">
        <v>0</v>
      </c>
      <c r="L11">
        <v>0</v>
      </c>
      <c r="M11">
        <v>8</v>
      </c>
      <c r="N11">
        <v>7</v>
      </c>
      <c r="O11">
        <v>0</v>
      </c>
      <c r="P11">
        <v>0</v>
      </c>
      <c r="Q11">
        <v>0</v>
      </c>
      <c r="R11">
        <v>1</v>
      </c>
      <c r="S11">
        <v>4</v>
      </c>
      <c r="T11">
        <v>0</v>
      </c>
      <c r="U11">
        <v>0</v>
      </c>
      <c r="V11">
        <v>5</v>
      </c>
      <c r="W11">
        <v>0</v>
      </c>
      <c r="X11">
        <v>2</v>
      </c>
      <c r="Y11">
        <v>6</v>
      </c>
      <c r="Z11">
        <v>0</v>
      </c>
      <c r="AB11">
        <f t="shared" si="1"/>
        <v>58</v>
      </c>
      <c r="AD11" s="3">
        <f t="shared" si="2"/>
        <v>0.11777674690641726</v>
      </c>
      <c r="AE11" t="str">
        <f t="shared" si="3"/>
        <v>DK</v>
      </c>
      <c r="AF11" t="s">
        <v>25</v>
      </c>
      <c r="AG11" s="1">
        <f t="shared" ca="1" si="4"/>
        <v>0.56000000000000005</v>
      </c>
      <c r="AH11" s="1">
        <f t="shared" ca="1" si="11"/>
        <v>0.42</v>
      </c>
      <c r="AI11" s="1">
        <f t="shared" ca="1" si="11"/>
        <v>0.33</v>
      </c>
      <c r="AJ11" s="1">
        <f t="shared" ca="1" si="11"/>
        <v>0.35</v>
      </c>
      <c r="AK11" s="1">
        <f t="shared" ca="1" si="11"/>
        <v>0.36</v>
      </c>
      <c r="AL11" s="1">
        <f t="shared" ca="1" si="11"/>
        <v>0.35</v>
      </c>
      <c r="AM11" s="1">
        <f t="shared" ca="1" si="11"/>
        <v>0.5</v>
      </c>
      <c r="AN11" s="1">
        <f t="shared" ca="1" si="11"/>
        <v>0.42</v>
      </c>
      <c r="AO11" s="1">
        <f t="shared" ca="1" si="11"/>
        <v>0.21</v>
      </c>
      <c r="AP11" s="1">
        <f t="shared" ca="1" si="11"/>
        <v>0</v>
      </c>
      <c r="AQ11" s="1">
        <f t="shared" ca="1" si="11"/>
        <v>0.28000000000000003</v>
      </c>
      <c r="AR11" s="1">
        <f t="shared" ca="1" si="11"/>
        <v>0.22</v>
      </c>
      <c r="AS11" s="1">
        <f t="shared" ca="1" si="11"/>
        <v>0.45</v>
      </c>
      <c r="AT11" s="1">
        <f t="shared" ca="1" si="11"/>
        <v>0.36</v>
      </c>
      <c r="AU11" s="1">
        <f t="shared" ca="1" si="11"/>
        <v>0.39</v>
      </c>
      <c r="AV11" s="1">
        <f t="shared" ca="1" si="11"/>
        <v>0.52</v>
      </c>
      <c r="AW11" s="1">
        <f t="shared" ca="1" si="11"/>
        <v>0.2</v>
      </c>
      <c r="AX11" s="1">
        <f t="shared" ca="1" si="11"/>
        <v>0.25</v>
      </c>
      <c r="AY11" s="1">
        <f t="shared" ca="1" si="11"/>
        <v>0.64</v>
      </c>
      <c r="AZ11" s="1">
        <f t="shared" ca="1" si="11"/>
        <v>0.37</v>
      </c>
      <c r="BA11" s="1">
        <f t="shared" ca="1" si="11"/>
        <v>0.16</v>
      </c>
      <c r="BB11" s="1">
        <f t="shared" ca="1" si="11"/>
        <v>0.27</v>
      </c>
      <c r="BC11" s="1">
        <f t="shared" ca="1" si="11"/>
        <v>0.27</v>
      </c>
      <c r="BD11" s="1">
        <f t="shared" ca="1" si="11"/>
        <v>0.2</v>
      </c>
      <c r="BE11" s="1">
        <f t="shared" ca="1" si="11"/>
        <v>0.36</v>
      </c>
      <c r="BF11" s="1">
        <f t="shared" ca="1" si="11"/>
        <v>0.27</v>
      </c>
      <c r="BG11" s="1">
        <f t="shared" ca="1" si="11"/>
        <v>0.41</v>
      </c>
      <c r="BH11" s="1">
        <f t="shared" ca="1" si="11"/>
        <v>0.25</v>
      </c>
      <c r="BI11" s="1">
        <f t="shared" ca="1" si="11"/>
        <v>0.43</v>
      </c>
      <c r="BJ11" s="1">
        <f t="shared" ca="1" si="11"/>
        <v>0.49</v>
      </c>
      <c r="BK11" s="1">
        <f t="shared" ca="1" si="11"/>
        <v>0.28999999999999998</v>
      </c>
      <c r="BL11" s="1">
        <f t="shared" ca="1" si="11"/>
        <v>0.36</v>
      </c>
      <c r="BM11" s="1">
        <f t="shared" ca="1" si="11"/>
        <v>0.34</v>
      </c>
      <c r="BN11" s="1">
        <f t="shared" ca="1" si="11"/>
        <v>0.3</v>
      </c>
      <c r="BO11" s="1">
        <f t="shared" ca="1" si="11"/>
        <v>0.32</v>
      </c>
      <c r="BP11" s="1">
        <f t="shared" ca="1" si="11"/>
        <v>0.19</v>
      </c>
      <c r="BQ11" s="1">
        <f t="shared" ca="1" si="11"/>
        <v>0.46</v>
      </c>
      <c r="BR11" t="str">
        <f t="shared" si="5"/>
        <v>(DK)</v>
      </c>
      <c r="BS11" t="s">
        <v>61</v>
      </c>
      <c r="BU11" cm="1">
        <f t="array" ref="BU11:BV11">_xlfn.XLOOKUP($AF11,Tabelle2!A$1:A$245,Tabelle2!B$1:C$245)</f>
        <v>56.263919999999999</v>
      </c>
      <c r="BV11">
        <v>9.5017849999999999</v>
      </c>
      <c r="BX11" s="2">
        <f t="shared" si="6"/>
        <v>190.87370690051796</v>
      </c>
      <c r="BY11" s="2">
        <f t="shared" si="7"/>
        <v>340.00764512362014</v>
      </c>
    </row>
    <row r="12" spans="1:77" x14ac:dyDescent="0.3">
      <c r="A12" t="s">
        <v>27</v>
      </c>
      <c r="B12">
        <v>0</v>
      </c>
      <c r="C12">
        <v>0</v>
      </c>
      <c r="D12">
        <v>12</v>
      </c>
      <c r="E12">
        <v>0</v>
      </c>
      <c r="F12">
        <v>4</v>
      </c>
      <c r="G12">
        <v>12</v>
      </c>
      <c r="H12">
        <v>0</v>
      </c>
      <c r="I12">
        <v>0</v>
      </c>
      <c r="J12">
        <v>7</v>
      </c>
      <c r="K12">
        <v>0</v>
      </c>
      <c r="L12">
        <v>0</v>
      </c>
      <c r="M12">
        <v>8</v>
      </c>
      <c r="N12">
        <v>0</v>
      </c>
      <c r="O12">
        <v>5</v>
      </c>
      <c r="P12">
        <v>3</v>
      </c>
      <c r="Q12">
        <v>2</v>
      </c>
      <c r="R12">
        <v>0</v>
      </c>
      <c r="S12">
        <v>1</v>
      </c>
      <c r="T12">
        <v>0</v>
      </c>
      <c r="U12">
        <v>0</v>
      </c>
      <c r="V12">
        <v>6</v>
      </c>
      <c r="W12">
        <v>0</v>
      </c>
      <c r="X12">
        <v>0</v>
      </c>
      <c r="Y12">
        <v>10</v>
      </c>
      <c r="Z12">
        <v>0</v>
      </c>
      <c r="AB12">
        <f t="shared" si="1"/>
        <v>70</v>
      </c>
      <c r="AD12" s="3">
        <f t="shared" si="2"/>
        <v>0.24865983630503885</v>
      </c>
      <c r="AE12" t="str">
        <f t="shared" si="3"/>
        <v>EE</v>
      </c>
      <c r="AF12" t="s">
        <v>27</v>
      </c>
      <c r="AG12" s="1">
        <f t="shared" ca="1" si="4"/>
        <v>0.62</v>
      </c>
      <c r="AH12" s="1">
        <f t="shared" ca="1" si="11"/>
        <v>0.59</v>
      </c>
      <c r="AI12" s="1">
        <f t="shared" ca="1" si="11"/>
        <v>0.52</v>
      </c>
      <c r="AJ12" s="1">
        <f t="shared" ca="1" si="11"/>
        <v>0.4</v>
      </c>
      <c r="AK12" s="1">
        <f t="shared" ca="1" si="11"/>
        <v>0.55000000000000004</v>
      </c>
      <c r="AL12" s="1">
        <f t="shared" ca="1" si="11"/>
        <v>0.4</v>
      </c>
      <c r="AM12" s="1">
        <f t="shared" ca="1" si="11"/>
        <v>0.62</v>
      </c>
      <c r="AN12" s="1">
        <f t="shared" ca="1" si="11"/>
        <v>0.48</v>
      </c>
      <c r="AO12" s="1">
        <f t="shared" ca="1" si="11"/>
        <v>0.32</v>
      </c>
      <c r="AP12" s="1">
        <f t="shared" ca="1" si="11"/>
        <v>0.28000000000000003</v>
      </c>
      <c r="AQ12" s="1">
        <f t="shared" ca="1" si="11"/>
        <v>0</v>
      </c>
      <c r="AR12" s="1">
        <f t="shared" ca="1" si="11"/>
        <v>0.34</v>
      </c>
      <c r="AS12" s="1">
        <f t="shared" ca="1" si="11"/>
        <v>0.48</v>
      </c>
      <c r="AT12" s="1">
        <f t="shared" ca="1" si="11"/>
        <v>0.45</v>
      </c>
      <c r="AU12" s="1">
        <f t="shared" ca="1" si="11"/>
        <v>0.35</v>
      </c>
      <c r="AV12" s="1">
        <f t="shared" ca="1" si="11"/>
        <v>0.56000000000000005</v>
      </c>
      <c r="AW12" s="1">
        <f t="shared" ca="1" si="11"/>
        <v>0.46</v>
      </c>
      <c r="AX12" s="1">
        <f t="shared" ca="1" si="11"/>
        <v>0.45</v>
      </c>
      <c r="AY12" s="1">
        <f t="shared" ca="1" si="11"/>
        <v>0.5</v>
      </c>
      <c r="AZ12" s="1">
        <f t="shared" ca="1" si="11"/>
        <v>0.45</v>
      </c>
      <c r="BA12" s="1">
        <f t="shared" ca="1" si="11"/>
        <v>0.31</v>
      </c>
      <c r="BB12" s="1">
        <f t="shared" ca="1" si="11"/>
        <v>0.31</v>
      </c>
      <c r="BC12" s="1">
        <f t="shared" ca="1" si="11"/>
        <v>0.42</v>
      </c>
      <c r="BD12" s="1">
        <f t="shared" ca="1" si="11"/>
        <v>0.4</v>
      </c>
      <c r="BE12" s="1">
        <f t="shared" ca="1" si="11"/>
        <v>0.28000000000000003</v>
      </c>
      <c r="BF12" s="1">
        <f t="shared" ca="1" si="11"/>
        <v>0.35</v>
      </c>
      <c r="BG12" s="1">
        <f t="shared" ca="1" si="11"/>
        <v>0.41</v>
      </c>
      <c r="BH12" s="1">
        <f t="shared" ca="1" si="11"/>
        <v>0.23</v>
      </c>
      <c r="BI12" s="1">
        <f t="shared" ca="1" si="11"/>
        <v>0.56000000000000005</v>
      </c>
      <c r="BJ12" s="1">
        <f t="shared" ca="1" si="11"/>
        <v>0.63</v>
      </c>
      <c r="BK12" s="1">
        <f t="shared" ca="1" si="11"/>
        <v>0.42</v>
      </c>
      <c r="BL12" s="1">
        <f t="shared" ca="1" si="11"/>
        <v>0.56000000000000005</v>
      </c>
      <c r="BM12" s="1">
        <f t="shared" ca="1" si="11"/>
        <v>0.55000000000000004</v>
      </c>
      <c r="BN12" s="1">
        <f t="shared" ca="1" si="11"/>
        <v>0.35</v>
      </c>
      <c r="BO12" s="1">
        <f t="shared" ca="1" si="11"/>
        <v>0.53</v>
      </c>
      <c r="BP12" s="1">
        <f t="shared" ca="1" si="11"/>
        <v>0.27</v>
      </c>
      <c r="BQ12" s="1">
        <f t="shared" ca="1" si="11"/>
        <v>0.57999999999999996</v>
      </c>
      <c r="BR12" t="str">
        <f t="shared" si="5"/>
        <v>(EE)</v>
      </c>
      <c r="BS12" t="s">
        <v>61</v>
      </c>
      <c r="BU12" cm="1">
        <f t="array" ref="BU12:BV12">_xlfn.XLOOKUP($AF12,Tabelle2!A$1:A$245,Tabelle2!B$1:C$245)</f>
        <v>58.595272000000001</v>
      </c>
      <c r="BV12">
        <v>25.013607</v>
      </c>
      <c r="BX12" s="2">
        <f t="shared" si="6"/>
        <v>168.69544495905023</v>
      </c>
      <c r="BY12" s="2">
        <f t="shared" si="7"/>
        <v>253.80495393623164</v>
      </c>
    </row>
    <row r="13" spans="1:77" x14ac:dyDescent="0.3">
      <c r="A13" t="s">
        <v>19</v>
      </c>
      <c r="B13">
        <v>0</v>
      </c>
      <c r="C13">
        <v>0</v>
      </c>
      <c r="D13">
        <v>12</v>
      </c>
      <c r="E13">
        <v>0</v>
      </c>
      <c r="F13">
        <v>3</v>
      </c>
      <c r="G13">
        <v>0</v>
      </c>
      <c r="H13">
        <v>1</v>
      </c>
      <c r="I13">
        <v>12</v>
      </c>
      <c r="J13">
        <v>5</v>
      </c>
      <c r="K13">
        <v>0</v>
      </c>
      <c r="L13">
        <v>0</v>
      </c>
      <c r="M13">
        <v>10</v>
      </c>
      <c r="N13">
        <v>6</v>
      </c>
      <c r="O13">
        <v>0</v>
      </c>
      <c r="P13">
        <v>0</v>
      </c>
      <c r="Q13">
        <v>0</v>
      </c>
      <c r="R13">
        <v>4</v>
      </c>
      <c r="S13">
        <v>0</v>
      </c>
      <c r="T13">
        <v>2</v>
      </c>
      <c r="U13">
        <v>0</v>
      </c>
      <c r="V13">
        <v>7</v>
      </c>
      <c r="W13">
        <v>0</v>
      </c>
      <c r="X13">
        <v>0</v>
      </c>
      <c r="Y13">
        <v>8</v>
      </c>
      <c r="Z13">
        <v>0</v>
      </c>
      <c r="AB13">
        <f t="shared" si="1"/>
        <v>70</v>
      </c>
      <c r="AD13" s="3">
        <f t="shared" si="2"/>
        <v>0.23992174749178152</v>
      </c>
      <c r="AE13" t="str">
        <f t="shared" si="3"/>
        <v>FI</v>
      </c>
      <c r="AF13" t="s">
        <v>19</v>
      </c>
      <c r="AG13" s="1">
        <f t="shared" ca="1" si="4"/>
        <v>0.61</v>
      </c>
      <c r="AH13" s="1">
        <f t="shared" ca="1" si="11"/>
        <v>0.65</v>
      </c>
      <c r="AI13" s="1">
        <f t="shared" ca="1" si="11"/>
        <v>0.3</v>
      </c>
      <c r="AJ13" s="1">
        <f t="shared" ca="1" si="11"/>
        <v>0.46</v>
      </c>
      <c r="AK13" s="1">
        <f t="shared" ca="1" si="11"/>
        <v>0.38</v>
      </c>
      <c r="AL13" s="1">
        <f t="shared" ca="1" si="11"/>
        <v>0.5</v>
      </c>
      <c r="AM13" s="1">
        <f t="shared" ca="1" si="11"/>
        <v>0.53</v>
      </c>
      <c r="AN13" s="1">
        <f t="shared" ca="1" si="11"/>
        <v>0.53</v>
      </c>
      <c r="AO13" s="1">
        <f t="shared" ca="1" si="11"/>
        <v>0.28000000000000003</v>
      </c>
      <c r="AP13" s="1">
        <f t="shared" ca="1" si="11"/>
        <v>0.22</v>
      </c>
      <c r="AQ13" s="1">
        <f t="shared" ca="1" si="11"/>
        <v>0.34</v>
      </c>
      <c r="AR13" s="1">
        <f t="shared" ca="1" si="11"/>
        <v>0</v>
      </c>
      <c r="AS13" s="1">
        <f t="shared" ca="1" si="11"/>
        <v>0.54</v>
      </c>
      <c r="AT13" s="1">
        <f t="shared" ca="1" si="11"/>
        <v>0.57999999999999996</v>
      </c>
      <c r="AU13" s="1">
        <f t="shared" ca="1" si="11"/>
        <v>0.44</v>
      </c>
      <c r="AV13" s="1">
        <f t="shared" ca="1" si="11"/>
        <v>0.61</v>
      </c>
      <c r="AW13" s="1">
        <f t="shared" ca="1" si="11"/>
        <v>0.4</v>
      </c>
      <c r="AX13" s="1">
        <f t="shared" ca="1" si="11"/>
        <v>0.26</v>
      </c>
      <c r="AY13" s="1">
        <f t="shared" ca="1" si="11"/>
        <v>0.57999999999999996</v>
      </c>
      <c r="AZ13" s="1">
        <f t="shared" ca="1" si="11"/>
        <v>0.41</v>
      </c>
      <c r="BA13" s="1">
        <f t="shared" ca="1" si="11"/>
        <v>0.38</v>
      </c>
      <c r="BB13" s="1">
        <f t="shared" ca="1" si="11"/>
        <v>0.35</v>
      </c>
      <c r="BC13" s="1">
        <f t="shared" ca="1" si="11"/>
        <v>0.39</v>
      </c>
      <c r="BD13" s="1">
        <f t="shared" ca="1" si="11"/>
        <v>0.36</v>
      </c>
      <c r="BE13" s="1">
        <f t="shared" ca="1" si="11"/>
        <v>0.41</v>
      </c>
      <c r="BF13" s="1">
        <f t="shared" ca="1" si="11"/>
        <v>0.43</v>
      </c>
      <c r="BG13" s="1">
        <f t="shared" ca="1" si="11"/>
        <v>0.51</v>
      </c>
      <c r="BH13" s="1">
        <f t="shared" ca="1" si="11"/>
        <v>0.28000000000000003</v>
      </c>
      <c r="BI13" s="1">
        <f t="shared" ca="1" si="11"/>
        <v>0.53</v>
      </c>
      <c r="BJ13" s="1">
        <f t="shared" ca="1" si="11"/>
        <v>0.5</v>
      </c>
      <c r="BK13" s="1">
        <f t="shared" ca="1" si="11"/>
        <v>0.43</v>
      </c>
      <c r="BL13" s="1">
        <f t="shared" ca="1" si="11"/>
        <v>0.55000000000000004</v>
      </c>
      <c r="BM13" s="1">
        <f t="shared" ca="1" si="11"/>
        <v>0.46</v>
      </c>
      <c r="BN13" s="1">
        <f t="shared" ca="1" si="11"/>
        <v>0.32</v>
      </c>
      <c r="BO13" s="1">
        <f t="shared" ca="1" si="11"/>
        <v>0.45</v>
      </c>
      <c r="BP13" s="1">
        <f t="shared" ca="1" si="11"/>
        <v>0.24</v>
      </c>
      <c r="BQ13" s="1">
        <f t="shared" ca="1" si="11"/>
        <v>0.48</v>
      </c>
      <c r="BR13" t="str">
        <f t="shared" si="5"/>
        <v>(FI)</v>
      </c>
      <c r="BS13" t="s">
        <v>61</v>
      </c>
      <c r="BU13" cm="1">
        <f t="array" ref="BU13:BV13">_xlfn.XLOOKUP($AF13,Tabelle2!A$1:A$245,Tabelle2!B$1:C$245)</f>
        <v>61.924109999999999</v>
      </c>
      <c r="BV13">
        <v>25.748151</v>
      </c>
      <c r="BX13" s="2">
        <f t="shared" si="6"/>
        <v>137.02805147891024</v>
      </c>
      <c r="BY13" s="2">
        <f t="shared" si="7"/>
        <v>249.72292736349576</v>
      </c>
    </row>
    <row r="14" spans="1:77" x14ac:dyDescent="0.3">
      <c r="A14" t="s">
        <v>11</v>
      </c>
      <c r="B14">
        <v>6</v>
      </c>
      <c r="C14">
        <v>0</v>
      </c>
      <c r="D14">
        <v>5</v>
      </c>
      <c r="E14">
        <v>0</v>
      </c>
      <c r="F14">
        <v>8</v>
      </c>
      <c r="G14">
        <v>0</v>
      </c>
      <c r="H14">
        <v>0</v>
      </c>
      <c r="I14">
        <v>0</v>
      </c>
      <c r="J14">
        <v>12</v>
      </c>
      <c r="K14">
        <v>0</v>
      </c>
      <c r="L14">
        <v>4</v>
      </c>
      <c r="M14">
        <v>2</v>
      </c>
      <c r="N14">
        <v>0</v>
      </c>
      <c r="O14">
        <v>3</v>
      </c>
      <c r="P14">
        <v>0</v>
      </c>
      <c r="Q14">
        <v>1</v>
      </c>
      <c r="R14">
        <v>7</v>
      </c>
      <c r="S14">
        <v>0</v>
      </c>
      <c r="T14">
        <v>0</v>
      </c>
      <c r="U14">
        <v>12</v>
      </c>
      <c r="V14">
        <v>0</v>
      </c>
      <c r="W14">
        <v>0</v>
      </c>
      <c r="X14">
        <v>0</v>
      </c>
      <c r="Y14">
        <v>10</v>
      </c>
      <c r="Z14">
        <v>0</v>
      </c>
      <c r="AB14">
        <f t="shared" si="1"/>
        <v>70</v>
      </c>
      <c r="AD14" s="3">
        <f t="shared" si="2"/>
        <v>0.29810793579091344</v>
      </c>
      <c r="AE14" t="str">
        <f t="shared" si="3"/>
        <v>FR</v>
      </c>
      <c r="AF14" t="s">
        <v>11</v>
      </c>
      <c r="AG14" s="1">
        <f t="shared" ca="1" si="4"/>
        <v>0.55000000000000004</v>
      </c>
      <c r="AH14" s="1">
        <f t="shared" ca="1" si="11"/>
        <v>0.31</v>
      </c>
      <c r="AI14" s="1">
        <f t="shared" ca="1" si="11"/>
        <v>0.83</v>
      </c>
      <c r="AJ14" s="1">
        <f t="shared" ca="1" si="11"/>
        <v>0.6</v>
      </c>
      <c r="AK14" s="1">
        <f t="shared" ca="1" si="11"/>
        <v>0.74</v>
      </c>
      <c r="AL14" s="1">
        <f t="shared" ca="1" si="11"/>
        <v>0.4</v>
      </c>
      <c r="AM14" s="1">
        <f t="shared" ca="1" si="11"/>
        <v>0.46</v>
      </c>
      <c r="AN14" s="1">
        <f t="shared" ca="1" si="11"/>
        <v>0.55000000000000004</v>
      </c>
      <c r="AO14" s="1">
        <f t="shared" ca="1" si="11"/>
        <v>0.35</v>
      </c>
      <c r="AP14" s="1">
        <f t="shared" ca="1" si="11"/>
        <v>0.45</v>
      </c>
      <c r="AQ14" s="1">
        <f t="shared" ca="1" si="11"/>
        <v>0.48</v>
      </c>
      <c r="AR14" s="1">
        <f t="shared" ca="1" si="11"/>
        <v>0.54</v>
      </c>
      <c r="AS14" s="1">
        <f t="shared" ca="1" si="11"/>
        <v>0</v>
      </c>
      <c r="AT14" s="1">
        <f t="shared" ca="1" si="11"/>
        <v>0.42</v>
      </c>
      <c r="AU14" s="1">
        <f t="shared" ca="1" si="11"/>
        <v>0.36</v>
      </c>
      <c r="AV14" s="1">
        <f t="shared" ca="1" si="11"/>
        <v>0.38</v>
      </c>
      <c r="AW14" s="1">
        <f t="shared" ca="1" si="11"/>
        <v>0.38</v>
      </c>
      <c r="AX14" s="1">
        <f t="shared" ca="1" si="11"/>
        <v>0.5</v>
      </c>
      <c r="AY14" s="1">
        <f t="shared" ca="1" si="11"/>
        <v>0.32</v>
      </c>
      <c r="AZ14" s="1">
        <f t="shared" ca="1" si="11"/>
        <v>0.77</v>
      </c>
      <c r="BA14" s="1">
        <f t="shared" ca="1" si="11"/>
        <v>0.39</v>
      </c>
      <c r="BB14" s="1">
        <f t="shared" ca="1" si="11"/>
        <v>0.41</v>
      </c>
      <c r="BC14" s="1">
        <f t="shared" ca="1" si="11"/>
        <v>0.31</v>
      </c>
      <c r="BD14" s="1">
        <f t="shared" ca="1" si="11"/>
        <v>0.61</v>
      </c>
      <c r="BE14" s="1">
        <f t="shared" ca="1" si="11"/>
        <v>0.38</v>
      </c>
      <c r="BF14" s="1">
        <f t="shared" ca="1" si="11"/>
        <v>0.28000000000000003</v>
      </c>
      <c r="BG14" s="1">
        <f t="shared" ca="1" si="11"/>
        <v>0.42</v>
      </c>
      <c r="BH14" s="1">
        <f t="shared" ca="1" si="11"/>
        <v>0.39</v>
      </c>
      <c r="BI14" s="1">
        <f t="shared" ca="1" si="11"/>
        <v>0.43</v>
      </c>
      <c r="BJ14" s="1">
        <f t="shared" ca="1" si="11"/>
        <v>0.66</v>
      </c>
      <c r="BK14" s="1">
        <f t="shared" ca="1" si="11"/>
        <v>0.66</v>
      </c>
      <c r="BL14" s="1">
        <f t="shared" ca="1" si="11"/>
        <v>0.35</v>
      </c>
      <c r="BM14" s="1">
        <f t="shared" ca="1" si="11"/>
        <v>0.63</v>
      </c>
      <c r="BN14" s="1">
        <f t="shared" ca="1" si="11"/>
        <v>0.56000000000000005</v>
      </c>
      <c r="BO14" s="1">
        <f t="shared" ca="1" si="11"/>
        <v>0.47</v>
      </c>
      <c r="BP14" s="1">
        <f t="shared" ca="1" si="11"/>
        <v>0.39</v>
      </c>
      <c r="BQ14" s="1">
        <f t="shared" ca="1" si="11"/>
        <v>0.56999999999999995</v>
      </c>
      <c r="BR14" t="str">
        <f t="shared" si="5"/>
        <v>(FR)</v>
      </c>
      <c r="BS14" t="s">
        <v>59</v>
      </c>
      <c r="BU14" cm="1">
        <f t="array" ref="BU14:BV14">_xlfn.XLOOKUP($AF14,Tabelle2!A$1:A$245,Tabelle2!B$1:C$245)</f>
        <v>46.227637999999999</v>
      </c>
      <c r="BV14">
        <v>2.213749</v>
      </c>
      <c r="BX14" s="2">
        <f t="shared" si="6"/>
        <v>286.34933268093943</v>
      </c>
      <c r="BY14" s="2">
        <f t="shared" si="7"/>
        <v>380.50890388423318</v>
      </c>
    </row>
    <row r="15" spans="1:77" x14ac:dyDescent="0.3">
      <c r="A15" t="s">
        <v>12</v>
      </c>
      <c r="B15">
        <v>6</v>
      </c>
      <c r="C15">
        <v>0</v>
      </c>
      <c r="D15">
        <v>12</v>
      </c>
      <c r="E15">
        <v>0</v>
      </c>
      <c r="F15">
        <v>2</v>
      </c>
      <c r="G15">
        <v>0</v>
      </c>
      <c r="H15">
        <v>0</v>
      </c>
      <c r="I15">
        <v>0</v>
      </c>
      <c r="J15">
        <v>10</v>
      </c>
      <c r="K15">
        <v>12</v>
      </c>
      <c r="L15">
        <v>0</v>
      </c>
      <c r="M15">
        <v>1</v>
      </c>
      <c r="N15">
        <v>0</v>
      </c>
      <c r="O15">
        <v>3</v>
      </c>
      <c r="P15">
        <v>7</v>
      </c>
      <c r="Q15">
        <v>0</v>
      </c>
      <c r="R15">
        <v>0</v>
      </c>
      <c r="S15">
        <v>8</v>
      </c>
      <c r="T15">
        <v>0</v>
      </c>
      <c r="U15">
        <v>4</v>
      </c>
      <c r="V15">
        <v>0</v>
      </c>
      <c r="W15">
        <v>0</v>
      </c>
      <c r="X15">
        <v>0</v>
      </c>
      <c r="Y15">
        <v>5</v>
      </c>
      <c r="Z15">
        <v>0</v>
      </c>
      <c r="AB15">
        <f t="shared" si="1"/>
        <v>70</v>
      </c>
      <c r="AD15" s="3">
        <f t="shared" si="2"/>
        <v>0.27697395354489596</v>
      </c>
      <c r="AE15" t="str">
        <f t="shared" si="3"/>
        <v>GE</v>
      </c>
      <c r="AF15" t="s">
        <v>12</v>
      </c>
      <c r="AG15" s="1">
        <f t="shared" ca="1" si="4"/>
        <v>0.45</v>
      </c>
      <c r="AH15" s="1">
        <f t="shared" ca="1" si="11"/>
        <v>0.3</v>
      </c>
      <c r="AI15" s="1">
        <f t="shared" ca="1" si="11"/>
        <v>0.65</v>
      </c>
      <c r="AJ15" s="1">
        <f t="shared" ca="1" si="11"/>
        <v>0.42</v>
      </c>
      <c r="AK15" s="1">
        <f t="shared" ca="1" si="11"/>
        <v>0.46</v>
      </c>
      <c r="AL15" s="1">
        <f t="shared" ca="1" si="11"/>
        <v>0.35</v>
      </c>
      <c r="AM15" s="1">
        <f t="shared" ca="1" si="11"/>
        <v>0.7</v>
      </c>
      <c r="AN15" s="1">
        <f t="shared" ca="1" si="11"/>
        <v>0.6</v>
      </c>
      <c r="AO15" s="1">
        <f t="shared" ca="1" si="11"/>
        <v>0.46</v>
      </c>
      <c r="AP15" s="1">
        <f t="shared" ca="1" si="11"/>
        <v>0.36</v>
      </c>
      <c r="AQ15" s="1">
        <f t="shared" ca="1" si="11"/>
        <v>0.45</v>
      </c>
      <c r="AR15" s="1">
        <f t="shared" ca="1" si="11"/>
        <v>0.57999999999999996</v>
      </c>
      <c r="AS15" s="1">
        <f t="shared" ca="1" si="11"/>
        <v>0.42</v>
      </c>
      <c r="AT15" s="1">
        <f t="shared" ca="1" si="11"/>
        <v>0</v>
      </c>
      <c r="AU15" s="1">
        <f t="shared" ca="1" si="11"/>
        <v>0.51</v>
      </c>
      <c r="AV15" s="1">
        <f t="shared" ca="1" si="11"/>
        <v>0.43</v>
      </c>
      <c r="AW15" s="1">
        <f t="shared" ca="1" si="11"/>
        <v>0.48</v>
      </c>
      <c r="AX15" s="1">
        <f t="shared" ca="1" si="11"/>
        <v>0.62</v>
      </c>
      <c r="AY15" s="1">
        <f t="shared" ca="1" si="11"/>
        <v>0.51</v>
      </c>
      <c r="AZ15" s="1">
        <f t="shared" ca="1" si="11"/>
        <v>0.54</v>
      </c>
      <c r="BA15" s="1">
        <f t="shared" ca="1" si="11"/>
        <v>0.25</v>
      </c>
      <c r="BB15" s="1">
        <f t="shared" ca="1" si="11"/>
        <v>0.49</v>
      </c>
      <c r="BC15" s="1">
        <f t="shared" ca="1" si="11"/>
        <v>0.37</v>
      </c>
      <c r="BD15" s="1">
        <f t="shared" ca="1" si="11"/>
        <v>0.33</v>
      </c>
      <c r="BE15" s="1">
        <f t="shared" ca="1" si="11"/>
        <v>0.4</v>
      </c>
      <c r="BF15" s="1">
        <f t="shared" ca="1" si="11"/>
        <v>0.28000000000000003</v>
      </c>
      <c r="BG15" s="1">
        <f t="shared" ca="1" si="11"/>
        <v>0.34</v>
      </c>
      <c r="BH15" s="1">
        <f t="shared" ca="1" si="11"/>
        <v>0.36</v>
      </c>
      <c r="BI15" s="1">
        <f t="shared" ca="1" si="11"/>
        <v>0.48</v>
      </c>
      <c r="BJ15" s="1">
        <f t="shared" ca="1" si="11"/>
        <v>0.45</v>
      </c>
      <c r="BK15" s="1">
        <f t="shared" ca="1" si="11"/>
        <v>0.56000000000000005</v>
      </c>
      <c r="BL15" s="1">
        <f t="shared" ca="1" si="11"/>
        <v>0.42</v>
      </c>
      <c r="BM15" s="1">
        <f t="shared" ca="1" si="11"/>
        <v>0.54</v>
      </c>
      <c r="BN15" s="1">
        <f t="shared" ca="1" si="11"/>
        <v>0.52</v>
      </c>
      <c r="BO15" s="1">
        <f t="shared" ca="1" si="11"/>
        <v>0.48</v>
      </c>
      <c r="BP15" s="1">
        <f t="shared" ca="1" si="11"/>
        <v>0.48</v>
      </c>
      <c r="BQ15" s="1">
        <f t="shared" ca="1" si="11"/>
        <v>0.6</v>
      </c>
      <c r="BR15" t="str">
        <f t="shared" si="5"/>
        <v>(GE)</v>
      </c>
      <c r="BS15" t="s">
        <v>61</v>
      </c>
      <c r="BU15" cm="1">
        <f t="array" ref="BU15:BV15">_xlfn.XLOOKUP($AF15,Tabelle2!A$1:A$245,Tabelle2!B$1:C$245)</f>
        <v>42.315407</v>
      </c>
      <c r="BV15">
        <v>43.356892000000002</v>
      </c>
      <c r="BX15" s="2">
        <f t="shared" si="6"/>
        <v>323.56657138771988</v>
      </c>
      <c r="BY15" s="2">
        <f t="shared" si="7"/>
        <v>151.86718465179453</v>
      </c>
    </row>
    <row r="16" spans="1:77" x14ac:dyDescent="0.3">
      <c r="A16" t="s">
        <v>14</v>
      </c>
      <c r="B16">
        <v>7</v>
      </c>
      <c r="C16">
        <v>0</v>
      </c>
      <c r="D16">
        <v>5</v>
      </c>
      <c r="E16">
        <v>0</v>
      </c>
      <c r="F16">
        <v>12</v>
      </c>
      <c r="G16">
        <v>0</v>
      </c>
      <c r="H16">
        <v>0</v>
      </c>
      <c r="I16">
        <v>0</v>
      </c>
      <c r="J16">
        <v>10</v>
      </c>
      <c r="K16">
        <v>0</v>
      </c>
      <c r="L16">
        <v>0</v>
      </c>
      <c r="M16">
        <v>6</v>
      </c>
      <c r="N16">
        <v>0</v>
      </c>
      <c r="O16">
        <v>8</v>
      </c>
      <c r="P16">
        <v>2</v>
      </c>
      <c r="Q16">
        <v>1</v>
      </c>
      <c r="R16">
        <v>3</v>
      </c>
      <c r="S16">
        <v>0</v>
      </c>
      <c r="T16">
        <v>0</v>
      </c>
      <c r="U16">
        <v>0</v>
      </c>
      <c r="V16">
        <v>12</v>
      </c>
      <c r="W16">
        <v>0</v>
      </c>
      <c r="X16">
        <v>0</v>
      </c>
      <c r="Y16">
        <v>4</v>
      </c>
      <c r="Z16">
        <v>0</v>
      </c>
      <c r="AB16">
        <f t="shared" si="1"/>
        <v>70</v>
      </c>
      <c r="AD16" s="3">
        <f t="shared" si="2"/>
        <v>0.30108836918458282</v>
      </c>
      <c r="AE16" t="str">
        <f t="shared" si="3"/>
        <v>DE</v>
      </c>
      <c r="AF16" t="s">
        <v>14</v>
      </c>
      <c r="AG16" s="1">
        <f t="shared" ca="1" si="4"/>
        <v>0.68</v>
      </c>
      <c r="AH16" s="1">
        <f t="shared" ca="1" si="11"/>
        <v>0.49</v>
      </c>
      <c r="AI16" s="1">
        <f t="shared" ca="1" si="11"/>
        <v>0.65</v>
      </c>
      <c r="AJ16" s="1">
        <f t="shared" ca="1" si="11"/>
        <v>0.57999999999999996</v>
      </c>
      <c r="AK16" s="1">
        <f t="shared" ca="1" si="11"/>
        <v>0.64</v>
      </c>
      <c r="AL16" s="1">
        <f t="shared" ca="1" si="11"/>
        <v>0.3</v>
      </c>
      <c r="AM16" s="1">
        <f t="shared" ca="1" si="11"/>
        <v>0.68</v>
      </c>
      <c r="AN16" s="1">
        <f t="shared" ca="1" si="11"/>
        <v>0.47</v>
      </c>
      <c r="AO16" s="1">
        <f t="shared" ca="1" si="11"/>
        <v>0.32</v>
      </c>
      <c r="AP16" s="1">
        <f t="shared" ca="1" si="11"/>
        <v>0.39</v>
      </c>
      <c r="AQ16" s="1">
        <f t="shared" ca="1" si="11"/>
        <v>0.35</v>
      </c>
      <c r="AR16" s="1">
        <f t="shared" ca="1" si="11"/>
        <v>0.44</v>
      </c>
      <c r="AS16" s="1">
        <f t="shared" ca="1" si="11"/>
        <v>0.36</v>
      </c>
      <c r="AT16" s="1">
        <f t="shared" ca="1" si="11"/>
        <v>0.51</v>
      </c>
      <c r="AU16" s="1">
        <f t="shared" ca="1" si="11"/>
        <v>0</v>
      </c>
      <c r="AV16" s="1">
        <f t="shared" ca="1" si="11"/>
        <v>0.56000000000000005</v>
      </c>
      <c r="AW16" s="1">
        <f t="shared" ca="1" si="11"/>
        <v>0.43</v>
      </c>
      <c r="AX16" s="1">
        <f t="shared" ca="1" si="11"/>
        <v>0.4</v>
      </c>
      <c r="AY16" s="1">
        <f t="shared" ca="1" si="11"/>
        <v>0.32</v>
      </c>
      <c r="AZ16" s="1">
        <f t="shared" ca="1" si="11"/>
        <v>0.52</v>
      </c>
      <c r="BA16" s="1">
        <f t="shared" ca="1" si="11"/>
        <v>0.32</v>
      </c>
      <c r="BB16" s="1">
        <f t="shared" ca="1" si="11"/>
        <v>0.44</v>
      </c>
      <c r="BC16" s="1">
        <f t="shared" ca="1" si="11"/>
        <v>0.45</v>
      </c>
      <c r="BD16" s="1">
        <f t="shared" ca="1" si="11"/>
        <v>0.55000000000000004</v>
      </c>
      <c r="BE16" s="1">
        <f t="shared" ca="1" si="11"/>
        <v>0.5</v>
      </c>
      <c r="BF16" s="1">
        <f t="shared" ca="1" si="11"/>
        <v>0.4</v>
      </c>
      <c r="BG16" s="1">
        <f t="shared" ca="1" si="11"/>
        <v>0.31</v>
      </c>
      <c r="BH16" s="1">
        <f t="shared" ca="1" si="11"/>
        <v>0.42</v>
      </c>
      <c r="BI16" s="1">
        <f t="shared" ca="1" si="11"/>
        <v>0.63</v>
      </c>
      <c r="BJ16" s="1">
        <f t="shared" ca="1" si="11"/>
        <v>0.67</v>
      </c>
      <c r="BK16" s="1">
        <f t="shared" ca="1" si="11"/>
        <v>0.52</v>
      </c>
      <c r="BL16" s="1">
        <f t="shared" ca="1" si="11"/>
        <v>0.53</v>
      </c>
      <c r="BM16" s="1">
        <f t="shared" ca="1" si="11"/>
        <v>0.51</v>
      </c>
      <c r="BN16" s="1">
        <f t="shared" ca="1" si="11"/>
        <v>0.4</v>
      </c>
      <c r="BO16" s="1">
        <f t="shared" ca="1" si="11"/>
        <v>0.65</v>
      </c>
      <c r="BP16" s="1">
        <f t="shared" ca="1" si="11"/>
        <v>0.35</v>
      </c>
      <c r="BQ16" s="1">
        <f t="shared" ca="1" si="11"/>
        <v>0.64</v>
      </c>
      <c r="BR16" t="str">
        <f t="shared" si="5"/>
        <v>(DE)</v>
      </c>
      <c r="BS16" t="s">
        <v>61</v>
      </c>
      <c r="BU16" cm="1">
        <f t="array" ref="BU16:BV16">_xlfn.XLOOKUP($AF16,Tabelle2!A$1:A$245,Tabelle2!B$1:C$245)</f>
        <v>51.165691000000002</v>
      </c>
      <c r="BV16">
        <v>10.451525999999999</v>
      </c>
      <c r="BX16" s="2">
        <f t="shared" si="6"/>
        <v>239.37340072606929</v>
      </c>
      <c r="BY16" s="2">
        <f t="shared" si="7"/>
        <v>334.72972031691455</v>
      </c>
    </row>
    <row r="17" spans="1:77" x14ac:dyDescent="0.3">
      <c r="A17" t="s">
        <v>5</v>
      </c>
      <c r="B17">
        <v>4</v>
      </c>
      <c r="C17">
        <v>0</v>
      </c>
      <c r="D17">
        <v>12</v>
      </c>
      <c r="E17">
        <v>10</v>
      </c>
      <c r="F17">
        <v>5</v>
      </c>
      <c r="G17">
        <v>0</v>
      </c>
      <c r="H17">
        <v>0</v>
      </c>
      <c r="I17">
        <v>0</v>
      </c>
      <c r="J17">
        <v>7</v>
      </c>
      <c r="K17">
        <v>0</v>
      </c>
      <c r="L17">
        <v>12</v>
      </c>
      <c r="M17">
        <v>0</v>
      </c>
      <c r="N17">
        <v>0</v>
      </c>
      <c r="O17">
        <v>0</v>
      </c>
      <c r="P17">
        <v>8</v>
      </c>
      <c r="Q17">
        <v>0</v>
      </c>
      <c r="R17">
        <v>3</v>
      </c>
      <c r="S17">
        <v>0</v>
      </c>
      <c r="T17">
        <v>0</v>
      </c>
      <c r="U17">
        <v>6</v>
      </c>
      <c r="V17">
        <v>1</v>
      </c>
      <c r="W17">
        <v>0</v>
      </c>
      <c r="X17">
        <v>0</v>
      </c>
      <c r="Y17">
        <v>2</v>
      </c>
      <c r="Z17">
        <v>0</v>
      </c>
      <c r="AB17">
        <f t="shared" si="1"/>
        <v>70</v>
      </c>
      <c r="AD17" s="3">
        <f t="shared" si="2"/>
        <v>0.29031816669382382</v>
      </c>
      <c r="AE17" t="str">
        <f t="shared" si="3"/>
        <v>GR</v>
      </c>
      <c r="AF17" t="s">
        <v>5</v>
      </c>
      <c r="AG17" s="1">
        <f t="shared" ca="1" si="4"/>
        <v>0.26</v>
      </c>
      <c r="AH17" s="1">
        <f t="shared" ca="1" si="11"/>
        <v>0.3</v>
      </c>
      <c r="AI17" s="1">
        <f t="shared" ca="1" si="11"/>
        <v>0.52</v>
      </c>
      <c r="AJ17" s="1">
        <f t="shared" ref="AJ17:AY38" ca="1" si="12">ROUND((1-SUMPRODUCT($B17:$Z17,INDIRECT(AJ$39))/SQRT(SUMSQ($B17:$Z17)*SUMSQ(INDIRECT(AJ$39)))),2)</f>
        <v>0.49</v>
      </c>
      <c r="AK17" s="1">
        <f t="shared" ca="1" si="12"/>
        <v>0.53</v>
      </c>
      <c r="AL17" s="1">
        <f t="shared" ca="1" si="12"/>
        <v>0.38</v>
      </c>
      <c r="AM17" s="1">
        <f t="shared" ca="1" si="12"/>
        <v>0.68</v>
      </c>
      <c r="AN17" s="1">
        <f t="shared" ca="1" si="12"/>
        <v>0.35</v>
      </c>
      <c r="AO17" s="1">
        <f t="shared" ca="1" si="12"/>
        <v>0.52</v>
      </c>
      <c r="AP17" s="1">
        <f t="shared" ca="1" si="12"/>
        <v>0.52</v>
      </c>
      <c r="AQ17" s="1">
        <f t="shared" ca="1" si="12"/>
        <v>0.56000000000000005</v>
      </c>
      <c r="AR17" s="1">
        <f t="shared" ca="1" si="12"/>
        <v>0.61</v>
      </c>
      <c r="AS17" s="1">
        <f t="shared" ca="1" si="12"/>
        <v>0.38</v>
      </c>
      <c r="AT17" s="1">
        <f t="shared" ca="1" si="12"/>
        <v>0.43</v>
      </c>
      <c r="AU17" s="1">
        <f t="shared" ca="1" si="12"/>
        <v>0.56000000000000005</v>
      </c>
      <c r="AV17" s="1">
        <f t="shared" ca="1" si="12"/>
        <v>0</v>
      </c>
      <c r="AW17" s="1">
        <f t="shared" ca="1" si="12"/>
        <v>0.57999999999999996</v>
      </c>
      <c r="AX17" s="1">
        <f t="shared" ca="1" si="12"/>
        <v>0.56000000000000005</v>
      </c>
      <c r="AY17" s="1">
        <f t="shared" ca="1" si="12"/>
        <v>0.56000000000000005</v>
      </c>
      <c r="AZ17" s="1">
        <f t="shared" ref="AZ17:BO38" ca="1" si="13">ROUND((1-SUMPRODUCT($B17:$Z17,INDIRECT(AZ$39))/SQRT(SUMSQ($B17:$Z17)*SUMSQ(INDIRECT(AZ$39)))),2)</f>
        <v>0.52</v>
      </c>
      <c r="BA17" s="1">
        <f t="shared" ca="1" si="13"/>
        <v>0.51</v>
      </c>
      <c r="BB17" s="1">
        <f t="shared" ca="1" si="13"/>
        <v>0.56000000000000005</v>
      </c>
      <c r="BC17" s="1">
        <f t="shared" ca="1" si="13"/>
        <v>0.36</v>
      </c>
      <c r="BD17" s="1">
        <f t="shared" ca="1" si="13"/>
        <v>0.48</v>
      </c>
      <c r="BE17" s="1">
        <f t="shared" ca="1" si="13"/>
        <v>0.49</v>
      </c>
      <c r="BF17" s="1">
        <f t="shared" ca="1" si="13"/>
        <v>0.32</v>
      </c>
      <c r="BG17" s="1">
        <f t="shared" ca="1" si="13"/>
        <v>0.41</v>
      </c>
      <c r="BH17" s="1">
        <f t="shared" ca="1" si="13"/>
        <v>0.41</v>
      </c>
      <c r="BI17" s="1">
        <f t="shared" ca="1" si="13"/>
        <v>0.47</v>
      </c>
      <c r="BJ17" s="1">
        <f t="shared" ca="1" si="13"/>
        <v>0.37</v>
      </c>
      <c r="BK17" s="1">
        <f t="shared" ca="1" si="13"/>
        <v>0.55000000000000004</v>
      </c>
      <c r="BL17" s="1">
        <f t="shared" ca="1" si="13"/>
        <v>0.42</v>
      </c>
      <c r="BM17" s="1">
        <f t="shared" ca="1" si="13"/>
        <v>0.56999999999999995</v>
      </c>
      <c r="BN17" s="1">
        <f t="shared" ca="1" si="13"/>
        <v>0.47</v>
      </c>
      <c r="BO17" s="1">
        <f t="shared" ca="1" si="13"/>
        <v>0.27</v>
      </c>
      <c r="BP17" s="1">
        <f t="shared" ref="BP17:BQ38" ca="1" si="14">ROUND((1-SUMPRODUCT($B17:$Z17,INDIRECT(BP$39))/SQRT(SUMSQ($B17:$Z17)*SUMSQ(INDIRECT(BP$39)))),2)</f>
        <v>0.51</v>
      </c>
      <c r="BQ17" s="1">
        <f t="shared" ca="1" si="14"/>
        <v>0.54</v>
      </c>
      <c r="BR17" t="str">
        <f t="shared" si="5"/>
        <v>(GR)</v>
      </c>
      <c r="BS17" t="s">
        <v>61</v>
      </c>
      <c r="BU17" cm="1">
        <f t="array" ref="BU17:BV17">_xlfn.XLOOKUP($AF17,Tabelle2!A$1:A$245,Tabelle2!B$1:C$245)</f>
        <v>39.074207999999999</v>
      </c>
      <c r="BV17">
        <v>21.824311999999999</v>
      </c>
      <c r="BX17" s="2">
        <f t="shared" si="6"/>
        <v>354.40025091205734</v>
      </c>
      <c r="BY17" s="2">
        <f t="shared" si="7"/>
        <v>271.52858511189123</v>
      </c>
    </row>
    <row r="18" spans="1:77" x14ac:dyDescent="0.3">
      <c r="A18" t="s">
        <v>30</v>
      </c>
      <c r="B18">
        <v>5</v>
      </c>
      <c r="C18">
        <v>0</v>
      </c>
      <c r="D18">
        <v>6</v>
      </c>
      <c r="E18">
        <v>0</v>
      </c>
      <c r="F18">
        <v>2</v>
      </c>
      <c r="G18">
        <v>0</v>
      </c>
      <c r="H18">
        <v>0</v>
      </c>
      <c r="I18">
        <v>0</v>
      </c>
      <c r="J18">
        <v>12</v>
      </c>
      <c r="K18">
        <v>0</v>
      </c>
      <c r="L18">
        <v>0</v>
      </c>
      <c r="M18">
        <v>10</v>
      </c>
      <c r="N18">
        <v>7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4</v>
      </c>
      <c r="V18">
        <v>1</v>
      </c>
      <c r="W18">
        <v>0</v>
      </c>
      <c r="X18">
        <v>0</v>
      </c>
      <c r="Y18">
        <v>3</v>
      </c>
      <c r="Z18">
        <v>8</v>
      </c>
      <c r="AB18">
        <f t="shared" si="1"/>
        <v>58</v>
      </c>
      <c r="AD18" s="3">
        <f t="shared" si="2"/>
        <v>0.21160543357700545</v>
      </c>
      <c r="AE18" t="str">
        <f t="shared" si="3"/>
        <v>IS</v>
      </c>
      <c r="AF18" t="s">
        <v>30</v>
      </c>
      <c r="AG18" s="1">
        <f t="shared" ca="1" si="4"/>
        <v>0.64</v>
      </c>
      <c r="AH18" s="1">
        <f t="shared" ca="1" si="4"/>
        <v>0.32</v>
      </c>
      <c r="AI18" s="1">
        <f t="shared" ca="1" si="4"/>
        <v>0.41</v>
      </c>
      <c r="AJ18" s="1">
        <f t="shared" ca="1" si="4"/>
        <v>0.44</v>
      </c>
      <c r="AK18" s="1">
        <f t="shared" ca="1" si="4"/>
        <v>0.57999999999999996</v>
      </c>
      <c r="AL18" s="1">
        <f t="shared" ca="1" si="4"/>
        <v>0.31</v>
      </c>
      <c r="AM18" s="1">
        <f t="shared" ca="1" si="4"/>
        <v>0.43</v>
      </c>
      <c r="AN18" s="1">
        <f t="shared" ca="1" si="4"/>
        <v>0.45</v>
      </c>
      <c r="AO18" s="1">
        <f t="shared" ca="1" si="4"/>
        <v>0.39</v>
      </c>
      <c r="AP18" s="1">
        <f t="shared" ca="1" si="4"/>
        <v>0.2</v>
      </c>
      <c r="AQ18" s="1">
        <f t="shared" ca="1" si="4"/>
        <v>0.46</v>
      </c>
      <c r="AR18" s="1">
        <f t="shared" ca="1" si="4"/>
        <v>0.4</v>
      </c>
      <c r="AS18" s="1">
        <f t="shared" ca="1" si="4"/>
        <v>0.38</v>
      </c>
      <c r="AT18" s="1">
        <f t="shared" ca="1" si="4"/>
        <v>0.48</v>
      </c>
      <c r="AU18" s="1">
        <f t="shared" ca="1" si="4"/>
        <v>0.43</v>
      </c>
      <c r="AV18" s="1">
        <f t="shared" ca="1" si="4"/>
        <v>0.57999999999999996</v>
      </c>
      <c r="AW18" s="1">
        <f t="shared" ca="1" si="12"/>
        <v>0</v>
      </c>
      <c r="AX18" s="1">
        <f t="shared" ca="1" si="12"/>
        <v>0.34</v>
      </c>
      <c r="AY18" s="1">
        <f t="shared" ca="1" si="12"/>
        <v>0.66</v>
      </c>
      <c r="AZ18" s="1">
        <f t="shared" ca="1" si="13"/>
        <v>0.49</v>
      </c>
      <c r="BA18" s="1">
        <f t="shared" ca="1" si="13"/>
        <v>0.32</v>
      </c>
      <c r="BB18" s="1">
        <f t="shared" ca="1" si="13"/>
        <v>0.35</v>
      </c>
      <c r="BC18" s="1">
        <f t="shared" ca="1" si="13"/>
        <v>0.42</v>
      </c>
      <c r="BD18" s="1">
        <f t="shared" ca="1" si="13"/>
        <v>0.34</v>
      </c>
      <c r="BE18" s="1">
        <f t="shared" ca="1" si="13"/>
        <v>0.45</v>
      </c>
      <c r="BF18" s="1">
        <f t="shared" ca="1" si="13"/>
        <v>0.27</v>
      </c>
      <c r="BG18" s="1">
        <f t="shared" ca="1" si="13"/>
        <v>0.51</v>
      </c>
      <c r="BH18" s="1">
        <f t="shared" ca="1" si="13"/>
        <v>0.42</v>
      </c>
      <c r="BI18" s="1">
        <f t="shared" ca="1" si="13"/>
        <v>0.44</v>
      </c>
      <c r="BJ18" s="1">
        <f t="shared" ca="1" si="13"/>
        <v>0.59</v>
      </c>
      <c r="BK18" s="1">
        <f t="shared" ca="1" si="13"/>
        <v>0.36</v>
      </c>
      <c r="BL18" s="1">
        <f t="shared" ca="1" si="13"/>
        <v>0.34</v>
      </c>
      <c r="BM18" s="1">
        <f t="shared" ca="1" si="13"/>
        <v>0.47</v>
      </c>
      <c r="BN18" s="1">
        <f t="shared" ca="1" si="13"/>
        <v>0.35</v>
      </c>
      <c r="BO18" s="1">
        <f t="shared" ca="1" si="13"/>
        <v>0.3</v>
      </c>
      <c r="BP18" s="1">
        <f t="shared" ca="1" si="14"/>
        <v>0.37</v>
      </c>
      <c r="BQ18" s="1">
        <f t="shared" ca="1" si="14"/>
        <v>0.33</v>
      </c>
      <c r="BR18" t="str">
        <f t="shared" si="5"/>
        <v>(IS)</v>
      </c>
      <c r="BS18" t="s">
        <v>61</v>
      </c>
      <c r="BU18" cm="1">
        <f t="array" ref="BU18:BV18">_xlfn.XLOOKUP($AF18,Tabelle2!A$1:A$245,Tabelle2!B$1:C$245)</f>
        <v>64.963050999999993</v>
      </c>
      <c r="BV18">
        <v>-19.020835000000002</v>
      </c>
      <c r="BX18" s="2">
        <f t="shared" si="6"/>
        <v>108.11846188340277</v>
      </c>
      <c r="BY18" s="2">
        <f t="shared" si="7"/>
        <v>498.5142734046326</v>
      </c>
    </row>
    <row r="19" spans="1:77" x14ac:dyDescent="0.3">
      <c r="A19" t="s">
        <v>16</v>
      </c>
      <c r="B19">
        <v>0</v>
      </c>
      <c r="C19">
        <v>0</v>
      </c>
      <c r="D19">
        <v>12</v>
      </c>
      <c r="E19">
        <v>0</v>
      </c>
      <c r="F19">
        <v>6</v>
      </c>
      <c r="G19">
        <v>0</v>
      </c>
      <c r="H19">
        <v>0</v>
      </c>
      <c r="I19">
        <v>0</v>
      </c>
      <c r="J19">
        <v>3</v>
      </c>
      <c r="K19">
        <v>0</v>
      </c>
      <c r="L19">
        <v>0</v>
      </c>
      <c r="M19">
        <v>7</v>
      </c>
      <c r="N19">
        <v>12</v>
      </c>
      <c r="O19">
        <v>0</v>
      </c>
      <c r="P19">
        <v>0</v>
      </c>
      <c r="Q19">
        <v>0</v>
      </c>
      <c r="R19">
        <v>8</v>
      </c>
      <c r="S19">
        <v>0</v>
      </c>
      <c r="T19">
        <v>0</v>
      </c>
      <c r="U19">
        <v>5</v>
      </c>
      <c r="V19">
        <v>10</v>
      </c>
      <c r="W19">
        <v>0</v>
      </c>
      <c r="X19">
        <v>1</v>
      </c>
      <c r="Y19">
        <v>2</v>
      </c>
      <c r="Z19">
        <v>4</v>
      </c>
      <c r="AB19">
        <f t="shared" si="1"/>
        <v>70</v>
      </c>
      <c r="AD19" s="3">
        <f t="shared" si="2"/>
        <v>0.19331860715440929</v>
      </c>
      <c r="AE19" t="str">
        <f t="shared" si="3"/>
        <v>IE</v>
      </c>
      <c r="AF19" t="s">
        <v>16</v>
      </c>
      <c r="AG19" s="1">
        <f t="shared" ca="1" si="4"/>
        <v>0.56999999999999995</v>
      </c>
      <c r="AH19" s="1">
        <f t="shared" ca="1" si="4"/>
        <v>0.62</v>
      </c>
      <c r="AI19" s="1">
        <f t="shared" ca="1" si="4"/>
        <v>0.22</v>
      </c>
      <c r="AJ19" s="1">
        <f t="shared" ca="1" si="4"/>
        <v>0.56000000000000005</v>
      </c>
      <c r="AK19" s="1">
        <f t="shared" ca="1" si="4"/>
        <v>0.21</v>
      </c>
      <c r="AL19" s="1">
        <f t="shared" ca="1" si="4"/>
        <v>0.38</v>
      </c>
      <c r="AM19" s="1">
        <f t="shared" ca="1" si="4"/>
        <v>0.44</v>
      </c>
      <c r="AN19" s="1">
        <f t="shared" ca="1" si="4"/>
        <v>0.59</v>
      </c>
      <c r="AO19" s="1">
        <f t="shared" ca="1" si="4"/>
        <v>0.26</v>
      </c>
      <c r="AP19" s="1">
        <f t="shared" ca="1" si="4"/>
        <v>0.25</v>
      </c>
      <c r="AQ19" s="1">
        <f t="shared" ca="1" si="4"/>
        <v>0.45</v>
      </c>
      <c r="AR19" s="1">
        <f t="shared" ca="1" si="4"/>
        <v>0.26</v>
      </c>
      <c r="AS19" s="1">
        <f t="shared" ca="1" si="4"/>
        <v>0.5</v>
      </c>
      <c r="AT19" s="1">
        <f t="shared" ca="1" si="4"/>
        <v>0.62</v>
      </c>
      <c r="AU19" s="1">
        <f t="shared" ca="1" si="4"/>
        <v>0.4</v>
      </c>
      <c r="AV19" s="1">
        <f t="shared" ca="1" si="4"/>
        <v>0.56000000000000005</v>
      </c>
      <c r="AW19" s="1">
        <f t="shared" ca="1" si="12"/>
        <v>0.34</v>
      </c>
      <c r="AX19" s="1">
        <f t="shared" ca="1" si="12"/>
        <v>0</v>
      </c>
      <c r="AY19" s="1">
        <f t="shared" ca="1" si="12"/>
        <v>0.53</v>
      </c>
      <c r="AZ19" s="1">
        <f t="shared" ca="1" si="13"/>
        <v>0.31</v>
      </c>
      <c r="BA19" s="1">
        <f t="shared" ca="1" si="13"/>
        <v>0.45</v>
      </c>
      <c r="BB19" s="1">
        <f t="shared" ca="1" si="13"/>
        <v>0.36</v>
      </c>
      <c r="BC19" s="1">
        <f t="shared" ca="1" si="13"/>
        <v>0.37</v>
      </c>
      <c r="BD19" s="1">
        <f t="shared" ca="1" si="13"/>
        <v>0.31</v>
      </c>
      <c r="BE19" s="1">
        <f t="shared" ca="1" si="13"/>
        <v>0.56000000000000005</v>
      </c>
      <c r="BF19" s="1">
        <f t="shared" ca="1" si="13"/>
        <v>0.42</v>
      </c>
      <c r="BG19" s="1">
        <f t="shared" ca="1" si="13"/>
        <v>0.57999999999999996</v>
      </c>
      <c r="BH19" s="1">
        <f t="shared" ca="1" si="13"/>
        <v>0.33</v>
      </c>
      <c r="BI19" s="1">
        <f t="shared" ca="1" si="13"/>
        <v>0.33</v>
      </c>
      <c r="BJ19" s="1">
        <f t="shared" ca="1" si="13"/>
        <v>0.46</v>
      </c>
      <c r="BK19" s="1">
        <f t="shared" ca="1" si="13"/>
        <v>0.44</v>
      </c>
      <c r="BL19" s="1">
        <f t="shared" ca="1" si="13"/>
        <v>0.5</v>
      </c>
      <c r="BM19" s="1">
        <f t="shared" ca="1" si="13"/>
        <v>0.28999999999999998</v>
      </c>
      <c r="BN19" s="1">
        <f t="shared" ca="1" si="13"/>
        <v>0.23</v>
      </c>
      <c r="BO19" s="1">
        <f t="shared" ca="1" si="13"/>
        <v>0.35</v>
      </c>
      <c r="BP19" s="1">
        <f t="shared" ca="1" si="14"/>
        <v>0.19</v>
      </c>
      <c r="BQ19" s="1">
        <f t="shared" ca="1" si="14"/>
        <v>0.2</v>
      </c>
      <c r="BR19" t="str">
        <f t="shared" si="5"/>
        <v>(IE)</v>
      </c>
      <c r="BS19" t="s">
        <v>61</v>
      </c>
      <c r="BU19" cm="1">
        <f t="array" ref="BU19:BV19">_xlfn.XLOOKUP($AF19,Tabelle2!A$1:A$245,Tabelle2!B$1:C$245)</f>
        <v>53.412909999999997</v>
      </c>
      <c r="BV19">
        <v>-8.2438900000000004</v>
      </c>
      <c r="BX19" s="2">
        <f t="shared" si="6"/>
        <v>217.99549999643133</v>
      </c>
      <c r="BY19" s="2">
        <f t="shared" si="7"/>
        <v>438.62436093796873</v>
      </c>
    </row>
    <row r="20" spans="1:77" x14ac:dyDescent="0.3">
      <c r="A20" t="s">
        <v>23</v>
      </c>
      <c r="B20">
        <v>7</v>
      </c>
      <c r="C20">
        <v>0</v>
      </c>
      <c r="D20">
        <v>5</v>
      </c>
      <c r="E20">
        <v>0</v>
      </c>
      <c r="F20">
        <v>10</v>
      </c>
      <c r="G20">
        <v>0</v>
      </c>
      <c r="H20">
        <v>0</v>
      </c>
      <c r="I20">
        <v>0</v>
      </c>
      <c r="J20">
        <v>1</v>
      </c>
      <c r="K20">
        <v>2</v>
      </c>
      <c r="L20">
        <v>0</v>
      </c>
      <c r="M20">
        <v>4</v>
      </c>
      <c r="N20">
        <v>0</v>
      </c>
      <c r="O20">
        <v>12</v>
      </c>
      <c r="P20">
        <v>6</v>
      </c>
      <c r="Q20">
        <v>0</v>
      </c>
      <c r="R20">
        <v>12</v>
      </c>
      <c r="S20">
        <v>0</v>
      </c>
      <c r="T20">
        <v>0</v>
      </c>
      <c r="U20">
        <v>3</v>
      </c>
      <c r="V20">
        <v>0</v>
      </c>
      <c r="W20">
        <v>0</v>
      </c>
      <c r="X20">
        <v>0</v>
      </c>
      <c r="Y20">
        <v>8</v>
      </c>
      <c r="Z20">
        <v>0</v>
      </c>
      <c r="AB20">
        <f t="shared" si="1"/>
        <v>70</v>
      </c>
      <c r="AD20" s="3">
        <f t="shared" si="2"/>
        <v>0.40066193938216588</v>
      </c>
      <c r="AE20" t="str">
        <f t="shared" si="3"/>
        <v>IL</v>
      </c>
      <c r="AF20" t="s">
        <v>23</v>
      </c>
      <c r="AG20" s="1">
        <f t="shared" ca="1" si="4"/>
        <v>0.51</v>
      </c>
      <c r="AH20" s="1">
        <f t="shared" ca="1" si="4"/>
        <v>0.57999999999999996</v>
      </c>
      <c r="AI20" s="1">
        <f t="shared" ca="1" si="4"/>
        <v>0.7</v>
      </c>
      <c r="AJ20" s="1">
        <f t="shared" ca="1" si="4"/>
        <v>0.56999999999999995</v>
      </c>
      <c r="AK20" s="1">
        <f t="shared" ca="1" si="4"/>
        <v>0.55000000000000004</v>
      </c>
      <c r="AL20" s="1">
        <f t="shared" ca="1" si="4"/>
        <v>0.5</v>
      </c>
      <c r="AM20" s="1">
        <f t="shared" ca="1" si="4"/>
        <v>0.59</v>
      </c>
      <c r="AN20" s="1">
        <f t="shared" ca="1" si="4"/>
        <v>0.56000000000000005</v>
      </c>
      <c r="AO20" s="1">
        <f t="shared" ca="1" si="4"/>
        <v>0.5</v>
      </c>
      <c r="AP20" s="1">
        <f t="shared" ca="1" si="4"/>
        <v>0.64</v>
      </c>
      <c r="AQ20" s="1">
        <f t="shared" ca="1" si="4"/>
        <v>0.5</v>
      </c>
      <c r="AR20" s="1">
        <f t="shared" ca="1" si="4"/>
        <v>0.57999999999999996</v>
      </c>
      <c r="AS20" s="1">
        <f t="shared" ca="1" si="4"/>
        <v>0.32</v>
      </c>
      <c r="AT20" s="1">
        <f t="shared" ca="1" si="4"/>
        <v>0.51</v>
      </c>
      <c r="AU20" s="1">
        <f t="shared" ca="1" si="4"/>
        <v>0.32</v>
      </c>
      <c r="AV20" s="1">
        <f t="shared" ca="1" si="4"/>
        <v>0.56000000000000005</v>
      </c>
      <c r="AW20" s="1">
        <f t="shared" ca="1" si="12"/>
        <v>0.66</v>
      </c>
      <c r="AX20" s="1">
        <f t="shared" ca="1" si="12"/>
        <v>0.53</v>
      </c>
      <c r="AY20" s="1">
        <f t="shared" ca="1" si="12"/>
        <v>0</v>
      </c>
      <c r="AZ20" s="1">
        <f t="shared" ca="1" si="13"/>
        <v>0.62</v>
      </c>
      <c r="BA20" s="1">
        <f t="shared" ca="1" si="13"/>
        <v>0.54</v>
      </c>
      <c r="BB20" s="1">
        <f t="shared" ca="1" si="13"/>
        <v>0.6</v>
      </c>
      <c r="BC20" s="1">
        <f t="shared" ca="1" si="13"/>
        <v>0.42</v>
      </c>
      <c r="BD20" s="1">
        <f t="shared" ca="1" si="13"/>
        <v>0.52</v>
      </c>
      <c r="BE20" s="1">
        <f t="shared" ca="1" si="13"/>
        <v>0.42</v>
      </c>
      <c r="BF20" s="1">
        <f t="shared" ca="1" si="13"/>
        <v>0.52</v>
      </c>
      <c r="BG20" s="1">
        <f t="shared" ca="1" si="13"/>
        <v>0.43</v>
      </c>
      <c r="BH20" s="1">
        <f t="shared" ca="1" si="13"/>
        <v>0.47</v>
      </c>
      <c r="BI20" s="1">
        <f t="shared" ca="1" si="13"/>
        <v>0.57999999999999996</v>
      </c>
      <c r="BJ20" s="1">
        <f t="shared" ca="1" si="13"/>
        <v>0.61</v>
      </c>
      <c r="BK20" s="1">
        <f t="shared" ca="1" si="13"/>
        <v>0.75</v>
      </c>
      <c r="BL20" s="1">
        <f t="shared" ca="1" si="13"/>
        <v>0.6</v>
      </c>
      <c r="BM20" s="1">
        <f t="shared" ca="1" si="13"/>
        <v>0.78</v>
      </c>
      <c r="BN20" s="1">
        <f t="shared" ca="1" si="13"/>
        <v>0.56999999999999995</v>
      </c>
      <c r="BO20" s="1">
        <f t="shared" ca="1" si="13"/>
        <v>0.67</v>
      </c>
      <c r="BP20" s="1">
        <f t="shared" ca="1" si="14"/>
        <v>0.53</v>
      </c>
      <c r="BQ20" s="1">
        <f t="shared" ca="1" si="14"/>
        <v>0.64</v>
      </c>
      <c r="BR20" t="str">
        <f t="shared" si="5"/>
        <v>(IL)</v>
      </c>
      <c r="BS20" t="s">
        <v>61</v>
      </c>
      <c r="BU20" cm="1">
        <f t="array" ref="BU20:BV20">_xlfn.XLOOKUP($AF20,Tabelle2!A$1:A$245,Tabelle2!B$1:C$245)</f>
        <v>31.046050999999999</v>
      </c>
      <c r="BV20">
        <v>34.851612000000003</v>
      </c>
      <c r="BX20" s="2">
        <f t="shared" si="6"/>
        <v>430.7724885034753</v>
      </c>
      <c r="BY20" s="2">
        <f t="shared" si="7"/>
        <v>199.13294268474974</v>
      </c>
    </row>
    <row r="21" spans="1:77" x14ac:dyDescent="0.3">
      <c r="A21" t="s">
        <v>3</v>
      </c>
      <c r="B21">
        <v>3</v>
      </c>
      <c r="C21">
        <v>5</v>
      </c>
      <c r="D21">
        <v>12</v>
      </c>
      <c r="E21">
        <v>0</v>
      </c>
      <c r="F21">
        <v>4</v>
      </c>
      <c r="G21">
        <v>2</v>
      </c>
      <c r="H21">
        <v>7</v>
      </c>
      <c r="I21">
        <v>0</v>
      </c>
      <c r="J21">
        <v>1</v>
      </c>
      <c r="K21">
        <v>0</v>
      </c>
      <c r="L21">
        <v>0</v>
      </c>
      <c r="M21">
        <v>8</v>
      </c>
      <c r="N21">
        <v>10</v>
      </c>
      <c r="O21">
        <v>0</v>
      </c>
      <c r="P21">
        <v>12</v>
      </c>
      <c r="Q21">
        <v>0</v>
      </c>
      <c r="R21">
        <v>0</v>
      </c>
      <c r="S21">
        <v>0</v>
      </c>
      <c r="T21">
        <v>0</v>
      </c>
      <c r="U21">
        <v>0</v>
      </c>
      <c r="V21">
        <v>6</v>
      </c>
      <c r="W21">
        <v>0</v>
      </c>
      <c r="X21">
        <v>0</v>
      </c>
      <c r="Y21">
        <v>0</v>
      </c>
      <c r="Z21">
        <v>0</v>
      </c>
      <c r="AB21">
        <f t="shared" si="1"/>
        <v>70</v>
      </c>
      <c r="AD21" s="3">
        <f t="shared" si="2"/>
        <v>0.23206424127210834</v>
      </c>
      <c r="AE21" t="str">
        <f t="shared" si="3"/>
        <v>IT</v>
      </c>
      <c r="AF21" t="s">
        <v>3</v>
      </c>
      <c r="AG21" s="1">
        <f t="shared" ca="1" si="4"/>
        <v>0.39</v>
      </c>
      <c r="AH21" s="1">
        <f t="shared" ca="1" si="4"/>
        <v>0.53</v>
      </c>
      <c r="AI21" s="1">
        <f t="shared" ca="1" si="4"/>
        <v>0.19</v>
      </c>
      <c r="AJ21" s="1">
        <f t="shared" ca="1" si="4"/>
        <v>0.2</v>
      </c>
      <c r="AK21" s="1">
        <f t="shared" ca="1" si="4"/>
        <v>0.27</v>
      </c>
      <c r="AL21" s="1">
        <f t="shared" ca="1" si="4"/>
        <v>0.41</v>
      </c>
      <c r="AM21" s="1">
        <f t="shared" ca="1" si="4"/>
        <v>0.55000000000000004</v>
      </c>
      <c r="AN21" s="1">
        <f t="shared" ca="1" si="4"/>
        <v>0.62</v>
      </c>
      <c r="AO21" s="1">
        <f t="shared" ca="1" si="4"/>
        <v>0.43</v>
      </c>
      <c r="AP21" s="1">
        <f t="shared" ca="1" si="4"/>
        <v>0.37</v>
      </c>
      <c r="AQ21" s="1">
        <f t="shared" ca="1" si="4"/>
        <v>0.45</v>
      </c>
      <c r="AR21" s="1">
        <f t="shared" ca="1" si="4"/>
        <v>0.41</v>
      </c>
      <c r="AS21" s="1">
        <f t="shared" ca="1" si="4"/>
        <v>0.77</v>
      </c>
      <c r="AT21" s="1">
        <f t="shared" ca="1" si="4"/>
        <v>0.54</v>
      </c>
      <c r="AU21" s="1">
        <f t="shared" ca="1" si="4"/>
        <v>0.52</v>
      </c>
      <c r="AV21" s="1">
        <f t="shared" ca="1" si="4"/>
        <v>0.52</v>
      </c>
      <c r="AW21" s="1">
        <f t="shared" ca="1" si="12"/>
        <v>0.49</v>
      </c>
      <c r="AX21" s="1">
        <f t="shared" ca="1" si="12"/>
        <v>0.31</v>
      </c>
      <c r="AY21" s="1">
        <f t="shared" ca="1" si="12"/>
        <v>0.62</v>
      </c>
      <c r="AZ21" s="1">
        <f t="shared" ca="1" si="13"/>
        <v>0</v>
      </c>
      <c r="BA21" s="1">
        <f t="shared" ca="1" si="13"/>
        <v>0.55000000000000004</v>
      </c>
      <c r="BB21" s="1">
        <f t="shared" ca="1" si="13"/>
        <v>0.5</v>
      </c>
      <c r="BC21" s="1">
        <f t="shared" ca="1" si="13"/>
        <v>0.61</v>
      </c>
      <c r="BD21" s="1">
        <f t="shared" ca="1" si="13"/>
        <v>0.23</v>
      </c>
      <c r="BE21" s="1">
        <f t="shared" ca="1" si="13"/>
        <v>0.46</v>
      </c>
      <c r="BF21" s="1">
        <f t="shared" ca="1" si="13"/>
        <v>0.4</v>
      </c>
      <c r="BG21" s="1">
        <f t="shared" ca="1" si="13"/>
        <v>0.53</v>
      </c>
      <c r="BH21" s="1">
        <f t="shared" ca="1" si="13"/>
        <v>0.32</v>
      </c>
      <c r="BI21" s="1">
        <f t="shared" ca="1" si="13"/>
        <v>0.4</v>
      </c>
      <c r="BJ21" s="1">
        <f t="shared" ca="1" si="13"/>
        <v>0.19</v>
      </c>
      <c r="BK21" s="1">
        <f t="shared" ca="1" si="13"/>
        <v>0.42</v>
      </c>
      <c r="BL21" s="1">
        <f t="shared" ca="1" si="13"/>
        <v>0.57999999999999996</v>
      </c>
      <c r="BM21" s="1">
        <f t="shared" ca="1" si="13"/>
        <v>0.25</v>
      </c>
      <c r="BN21" s="1">
        <f t="shared" ca="1" si="13"/>
        <v>0.34</v>
      </c>
      <c r="BO21" s="1">
        <f t="shared" ca="1" si="13"/>
        <v>0.32</v>
      </c>
      <c r="BP21" s="1">
        <f t="shared" ca="1" si="14"/>
        <v>0.35</v>
      </c>
      <c r="BQ21" s="1">
        <f t="shared" ca="1" si="14"/>
        <v>0.4</v>
      </c>
      <c r="BR21" t="str">
        <f t="shared" si="5"/>
        <v>(IT)</v>
      </c>
      <c r="BS21" t="s">
        <v>61</v>
      </c>
      <c r="BU21" cm="1">
        <f t="array" ref="BU21:BV21">_xlfn.XLOOKUP($AF21,Tabelle2!A$1:A$245,Tabelle2!B$1:C$245)</f>
        <v>41.871940000000002</v>
      </c>
      <c r="BV21">
        <v>12.56738</v>
      </c>
      <c r="BX21" s="2">
        <f t="shared" si="6"/>
        <v>327.78529395230765</v>
      </c>
      <c r="BY21" s="2">
        <f t="shared" si="7"/>
        <v>322.97144272969103</v>
      </c>
    </row>
    <row r="22" spans="1:77" x14ac:dyDescent="0.3">
      <c r="A22" t="s">
        <v>26</v>
      </c>
      <c r="B22">
        <v>7</v>
      </c>
      <c r="C22">
        <v>0</v>
      </c>
      <c r="D22">
        <v>12</v>
      </c>
      <c r="E22">
        <v>0</v>
      </c>
      <c r="F22">
        <v>4</v>
      </c>
      <c r="G22">
        <v>0</v>
      </c>
      <c r="H22">
        <v>0</v>
      </c>
      <c r="I22">
        <v>0</v>
      </c>
      <c r="J22">
        <v>10</v>
      </c>
      <c r="K22">
        <v>0</v>
      </c>
      <c r="L22">
        <v>0</v>
      </c>
      <c r="M22">
        <v>6</v>
      </c>
      <c r="N22">
        <v>0</v>
      </c>
      <c r="O22">
        <v>2</v>
      </c>
      <c r="P22">
        <v>0</v>
      </c>
      <c r="Q22">
        <v>0</v>
      </c>
      <c r="R22">
        <v>0</v>
      </c>
      <c r="S22">
        <v>12</v>
      </c>
      <c r="T22">
        <v>0</v>
      </c>
      <c r="U22">
        <v>1</v>
      </c>
      <c r="V22">
        <v>5</v>
      </c>
      <c r="W22">
        <v>0</v>
      </c>
      <c r="X22">
        <v>0</v>
      </c>
      <c r="Y22">
        <v>8</v>
      </c>
      <c r="Z22">
        <v>3</v>
      </c>
      <c r="AB22">
        <f t="shared" si="1"/>
        <v>70</v>
      </c>
      <c r="AD22" s="3">
        <f t="shared" si="2"/>
        <v>0.21573959472951132</v>
      </c>
      <c r="AE22" t="str">
        <f t="shared" si="3"/>
        <v>LV</v>
      </c>
      <c r="AF22" t="s">
        <v>26</v>
      </c>
      <c r="AG22" s="1">
        <f t="shared" ca="1" si="4"/>
        <v>0.56999999999999995</v>
      </c>
      <c r="AH22" s="1">
        <f t="shared" ca="1" si="4"/>
        <v>0.43</v>
      </c>
      <c r="AI22" s="1">
        <f t="shared" ca="1" si="4"/>
        <v>0.59</v>
      </c>
      <c r="AJ22" s="1">
        <f t="shared" ca="1" si="4"/>
        <v>0.43</v>
      </c>
      <c r="AK22" s="1">
        <f t="shared" ca="1" si="4"/>
        <v>0.61</v>
      </c>
      <c r="AL22" s="1">
        <f t="shared" ca="1" si="4"/>
        <v>0.37</v>
      </c>
      <c r="AM22" s="1">
        <f t="shared" ca="1" si="4"/>
        <v>0.68</v>
      </c>
      <c r="AN22" s="1">
        <f t="shared" ca="1" si="4"/>
        <v>0.53</v>
      </c>
      <c r="AO22" s="1">
        <f t="shared" ca="1" si="4"/>
        <v>0.28000000000000003</v>
      </c>
      <c r="AP22" s="1">
        <f t="shared" ca="1" si="4"/>
        <v>0.16</v>
      </c>
      <c r="AQ22" s="1">
        <f t="shared" ca="1" si="4"/>
        <v>0.31</v>
      </c>
      <c r="AR22" s="1">
        <f t="shared" ca="1" si="4"/>
        <v>0.38</v>
      </c>
      <c r="AS22" s="1">
        <f t="shared" ca="1" si="4"/>
        <v>0.39</v>
      </c>
      <c r="AT22" s="1">
        <f t="shared" ca="1" si="4"/>
        <v>0.25</v>
      </c>
      <c r="AU22" s="1">
        <f t="shared" ca="1" si="4"/>
        <v>0.32</v>
      </c>
      <c r="AV22" s="1">
        <f t="shared" ca="1" si="4"/>
        <v>0.51</v>
      </c>
      <c r="AW22" s="1">
        <f t="shared" ca="1" si="12"/>
        <v>0.32</v>
      </c>
      <c r="AX22" s="1">
        <f t="shared" ca="1" si="12"/>
        <v>0.45</v>
      </c>
      <c r="AY22" s="1">
        <f t="shared" ca="1" si="12"/>
        <v>0.54</v>
      </c>
      <c r="AZ22" s="1">
        <f t="shared" ca="1" si="13"/>
        <v>0.55000000000000004</v>
      </c>
      <c r="BA22" s="1">
        <f t="shared" ca="1" si="13"/>
        <v>0</v>
      </c>
      <c r="BB22" s="1">
        <f t="shared" ca="1" si="13"/>
        <v>0.38</v>
      </c>
      <c r="BC22" s="1">
        <f t="shared" ca="1" si="13"/>
        <v>0.23</v>
      </c>
      <c r="BD22" s="1">
        <f t="shared" ca="1" si="13"/>
        <v>0.36</v>
      </c>
      <c r="BE22" s="1">
        <f t="shared" ca="1" si="13"/>
        <v>0.41</v>
      </c>
      <c r="BF22" s="1">
        <f t="shared" ca="1" si="13"/>
        <v>0.3</v>
      </c>
      <c r="BG22" s="1">
        <f t="shared" ca="1" si="13"/>
        <v>0.36</v>
      </c>
      <c r="BH22" s="1">
        <f t="shared" ca="1" si="13"/>
        <v>0.28000000000000003</v>
      </c>
      <c r="BI22" s="1">
        <f t="shared" ca="1" si="13"/>
        <v>0.5</v>
      </c>
      <c r="BJ22" s="1">
        <f t="shared" ca="1" si="13"/>
        <v>0.56999999999999995</v>
      </c>
      <c r="BK22" s="1">
        <f t="shared" ca="1" si="13"/>
        <v>0.46</v>
      </c>
      <c r="BL22" s="1">
        <f t="shared" ca="1" si="13"/>
        <v>0.44</v>
      </c>
      <c r="BM22" s="1">
        <f t="shared" ca="1" si="13"/>
        <v>0.44</v>
      </c>
      <c r="BN22" s="1">
        <f t="shared" ca="1" si="13"/>
        <v>0.38</v>
      </c>
      <c r="BO22" s="1">
        <f t="shared" ca="1" si="13"/>
        <v>0.49</v>
      </c>
      <c r="BP22" s="1">
        <f t="shared" ca="1" si="14"/>
        <v>0.33</v>
      </c>
      <c r="BQ22" s="1">
        <f t="shared" ca="1" si="14"/>
        <v>0.51</v>
      </c>
      <c r="BR22" t="str">
        <f t="shared" si="5"/>
        <v>(LV)</v>
      </c>
      <c r="BS22" t="s">
        <v>61</v>
      </c>
      <c r="BU22" cm="1">
        <f t="array" ref="BU22:BV22">_xlfn.XLOOKUP($AF22,Tabelle2!A$1:A$245,Tabelle2!B$1:C$245)</f>
        <v>56.879635</v>
      </c>
      <c r="BV22">
        <v>24.603189</v>
      </c>
      <c r="BX22" s="2">
        <f t="shared" si="6"/>
        <v>185.01638095776423</v>
      </c>
      <c r="BY22" s="2">
        <f t="shared" si="7"/>
        <v>256.08573926962094</v>
      </c>
    </row>
    <row r="23" spans="1:77" x14ac:dyDescent="0.3">
      <c r="A23" t="s">
        <v>28</v>
      </c>
      <c r="B23">
        <v>0</v>
      </c>
      <c r="C23">
        <v>0</v>
      </c>
      <c r="D23">
        <v>12</v>
      </c>
      <c r="E23">
        <v>0</v>
      </c>
      <c r="F23">
        <v>1</v>
      </c>
      <c r="G23">
        <v>0</v>
      </c>
      <c r="H23">
        <v>0</v>
      </c>
      <c r="I23">
        <v>0</v>
      </c>
      <c r="J23">
        <v>7</v>
      </c>
      <c r="K23">
        <v>0</v>
      </c>
      <c r="L23">
        <v>0</v>
      </c>
      <c r="M23">
        <v>10</v>
      </c>
      <c r="N23">
        <v>3</v>
      </c>
      <c r="O23">
        <v>4</v>
      </c>
      <c r="P23">
        <v>0</v>
      </c>
      <c r="Q23">
        <v>12</v>
      </c>
      <c r="R23">
        <v>0</v>
      </c>
      <c r="S23">
        <v>0</v>
      </c>
      <c r="T23">
        <v>2</v>
      </c>
      <c r="U23">
        <v>8</v>
      </c>
      <c r="V23">
        <v>5</v>
      </c>
      <c r="W23">
        <v>0</v>
      </c>
      <c r="X23">
        <v>0</v>
      </c>
      <c r="Y23">
        <v>6</v>
      </c>
      <c r="Z23">
        <v>0</v>
      </c>
      <c r="AB23">
        <f t="shared" si="1"/>
        <v>70</v>
      </c>
      <c r="AD23" s="3">
        <f t="shared" si="2"/>
        <v>0.2034114384193344</v>
      </c>
      <c r="AE23" t="str">
        <f t="shared" si="3"/>
        <v>LI</v>
      </c>
      <c r="AF23" t="s">
        <v>28</v>
      </c>
      <c r="AG23" s="1">
        <f t="shared" ca="1" si="4"/>
        <v>0.56000000000000005</v>
      </c>
      <c r="AH23" s="1">
        <f t="shared" ca="1" si="4"/>
        <v>0.48</v>
      </c>
      <c r="AI23" s="1">
        <f t="shared" ca="1" si="4"/>
        <v>0.48</v>
      </c>
      <c r="AJ23" s="1">
        <f t="shared" ca="1" si="4"/>
        <v>0.48</v>
      </c>
      <c r="AK23" s="1">
        <f t="shared" ca="1" si="4"/>
        <v>0.52</v>
      </c>
      <c r="AL23" s="1">
        <f t="shared" ca="1" si="4"/>
        <v>0.45</v>
      </c>
      <c r="AM23" s="1">
        <f t="shared" ca="1" si="4"/>
        <v>0.46</v>
      </c>
      <c r="AN23" s="1">
        <f t="shared" ca="1" si="4"/>
        <v>0.48</v>
      </c>
      <c r="AO23" s="1">
        <f t="shared" ca="1" si="4"/>
        <v>0.36</v>
      </c>
      <c r="AP23" s="1">
        <f t="shared" ca="1" si="4"/>
        <v>0.27</v>
      </c>
      <c r="AQ23" s="1">
        <f t="shared" ca="1" si="4"/>
        <v>0.31</v>
      </c>
      <c r="AR23" s="1">
        <f t="shared" ca="1" si="4"/>
        <v>0.35</v>
      </c>
      <c r="AS23" s="1">
        <f t="shared" ca="1" si="4"/>
        <v>0.41</v>
      </c>
      <c r="AT23" s="1">
        <f t="shared" ca="1" si="4"/>
        <v>0.49</v>
      </c>
      <c r="AU23" s="1">
        <f t="shared" ca="1" si="4"/>
        <v>0.44</v>
      </c>
      <c r="AV23" s="1">
        <f t="shared" ca="1" si="4"/>
        <v>0.56000000000000005</v>
      </c>
      <c r="AW23" s="1">
        <f t="shared" ca="1" si="12"/>
        <v>0.35</v>
      </c>
      <c r="AX23" s="1">
        <f t="shared" ca="1" si="12"/>
        <v>0.36</v>
      </c>
      <c r="AY23" s="1">
        <f t="shared" ca="1" si="12"/>
        <v>0.6</v>
      </c>
      <c r="AZ23" s="1">
        <f t="shared" ca="1" si="13"/>
        <v>0.5</v>
      </c>
      <c r="BA23" s="1">
        <f t="shared" ca="1" si="13"/>
        <v>0.38</v>
      </c>
      <c r="BB23" s="1">
        <f t="shared" ca="1" si="13"/>
        <v>0</v>
      </c>
      <c r="BC23" s="1">
        <f t="shared" ca="1" si="13"/>
        <v>0.43</v>
      </c>
      <c r="BD23" s="1">
        <f t="shared" ca="1" si="13"/>
        <v>0.37</v>
      </c>
      <c r="BE23" s="1">
        <f t="shared" ca="1" si="13"/>
        <v>0.25</v>
      </c>
      <c r="BF23" s="1">
        <f t="shared" ca="1" si="13"/>
        <v>0.2</v>
      </c>
      <c r="BG23" s="1">
        <f t="shared" ca="1" si="13"/>
        <v>0.47</v>
      </c>
      <c r="BH23" s="1">
        <f t="shared" ca="1" si="13"/>
        <v>0.25</v>
      </c>
      <c r="BI23" s="1">
        <f t="shared" ca="1" si="13"/>
        <v>0.31</v>
      </c>
      <c r="BJ23" s="1">
        <f t="shared" ca="1" si="13"/>
        <v>0.57999999999999996</v>
      </c>
      <c r="BK23" s="1">
        <f t="shared" ca="1" si="13"/>
        <v>0.3</v>
      </c>
      <c r="BL23" s="1">
        <f t="shared" ca="1" si="13"/>
        <v>0.44</v>
      </c>
      <c r="BM23" s="1">
        <f t="shared" ca="1" si="13"/>
        <v>0.51</v>
      </c>
      <c r="BN23" s="1">
        <f t="shared" ca="1" si="13"/>
        <v>0.34</v>
      </c>
      <c r="BO23" s="1">
        <f t="shared" ca="1" si="13"/>
        <v>0.4</v>
      </c>
      <c r="BP23" s="1">
        <f t="shared" ca="1" si="14"/>
        <v>0.22</v>
      </c>
      <c r="BQ23" s="1">
        <f t="shared" ca="1" si="14"/>
        <v>0.41</v>
      </c>
      <c r="BR23" t="str">
        <f t="shared" si="5"/>
        <v>(LI)</v>
      </c>
      <c r="BS23" t="s">
        <v>61</v>
      </c>
      <c r="BU23" cm="1">
        <f t="array" ref="BU23:BV23">_xlfn.XLOOKUP($AF23,Tabelle2!A$1:A$245,Tabelle2!B$1:C$245)</f>
        <v>47.165999999999997</v>
      </c>
      <c r="BV23">
        <v>9.5553729999999995</v>
      </c>
      <c r="BX23" s="2">
        <f t="shared" si="6"/>
        <v>277.42265055317864</v>
      </c>
      <c r="BY23" s="2">
        <f t="shared" si="7"/>
        <v>339.70984452899302</v>
      </c>
    </row>
    <row r="24" spans="1:77" x14ac:dyDescent="0.3">
      <c r="A24" t="s">
        <v>8</v>
      </c>
      <c r="B24">
        <v>2</v>
      </c>
      <c r="C24">
        <v>0</v>
      </c>
      <c r="D24">
        <v>12</v>
      </c>
      <c r="E24">
        <v>7</v>
      </c>
      <c r="F24">
        <v>4</v>
      </c>
      <c r="G24">
        <v>0</v>
      </c>
      <c r="H24">
        <v>0</v>
      </c>
      <c r="I24">
        <v>0</v>
      </c>
      <c r="J24">
        <v>10</v>
      </c>
      <c r="K24">
        <v>0</v>
      </c>
      <c r="L24">
        <v>0</v>
      </c>
      <c r="M24">
        <v>6</v>
      </c>
      <c r="N24">
        <v>0</v>
      </c>
      <c r="O24">
        <v>0</v>
      </c>
      <c r="P24">
        <v>0</v>
      </c>
      <c r="Q24">
        <v>0</v>
      </c>
      <c r="R24">
        <v>12</v>
      </c>
      <c r="S24">
        <v>8</v>
      </c>
      <c r="T24">
        <v>0</v>
      </c>
      <c r="U24">
        <v>3</v>
      </c>
      <c r="V24">
        <v>1</v>
      </c>
      <c r="W24">
        <v>0</v>
      </c>
      <c r="X24">
        <v>0</v>
      </c>
      <c r="Y24">
        <v>5</v>
      </c>
      <c r="Z24">
        <v>0</v>
      </c>
      <c r="AB24">
        <f t="shared" si="1"/>
        <v>70</v>
      </c>
      <c r="AD24" s="3">
        <f t="shared" si="2"/>
        <v>0.2395830618788648</v>
      </c>
      <c r="AE24" t="str">
        <f t="shared" si="3"/>
        <v>LU</v>
      </c>
      <c r="AF24" t="s">
        <v>8</v>
      </c>
      <c r="AG24" s="1">
        <f t="shared" ca="1" si="4"/>
        <v>0.53</v>
      </c>
      <c r="AH24" s="1">
        <f t="shared" ca="1" si="4"/>
        <v>0.47</v>
      </c>
      <c r="AI24" s="1">
        <f t="shared" ca="1" si="4"/>
        <v>0.53</v>
      </c>
      <c r="AJ24" s="1">
        <f t="shared" ca="1" si="4"/>
        <v>0.52</v>
      </c>
      <c r="AK24" s="1">
        <f t="shared" ca="1" si="4"/>
        <v>0.44</v>
      </c>
      <c r="AL24" s="1">
        <f t="shared" ca="1" si="4"/>
        <v>0.44</v>
      </c>
      <c r="AM24" s="1">
        <f t="shared" ca="1" si="4"/>
        <v>0.56999999999999995</v>
      </c>
      <c r="AN24" s="1">
        <f t="shared" ca="1" si="4"/>
        <v>0.35</v>
      </c>
      <c r="AO24" s="1">
        <f t="shared" ca="1" si="4"/>
        <v>0.45</v>
      </c>
      <c r="AP24" s="1">
        <f t="shared" ca="1" si="4"/>
        <v>0.27</v>
      </c>
      <c r="AQ24" s="1">
        <f t="shared" ca="1" si="4"/>
        <v>0.42</v>
      </c>
      <c r="AR24" s="1">
        <f t="shared" ca="1" si="4"/>
        <v>0.39</v>
      </c>
      <c r="AS24" s="1">
        <f t="shared" ca="1" si="4"/>
        <v>0.31</v>
      </c>
      <c r="AT24" s="1">
        <f t="shared" ca="1" si="4"/>
        <v>0.37</v>
      </c>
      <c r="AU24" s="1">
        <f t="shared" ca="1" si="4"/>
        <v>0.45</v>
      </c>
      <c r="AV24" s="1">
        <f t="shared" ca="1" si="4"/>
        <v>0.36</v>
      </c>
      <c r="AW24" s="1">
        <f t="shared" ca="1" si="12"/>
        <v>0.42</v>
      </c>
      <c r="AX24" s="1">
        <f t="shared" ca="1" si="12"/>
        <v>0.37</v>
      </c>
      <c r="AY24" s="1">
        <f t="shared" ca="1" si="12"/>
        <v>0.42</v>
      </c>
      <c r="AZ24" s="1">
        <f t="shared" ca="1" si="13"/>
        <v>0.61</v>
      </c>
      <c r="BA24" s="1">
        <f t="shared" ca="1" si="13"/>
        <v>0.23</v>
      </c>
      <c r="BB24" s="1">
        <f t="shared" ca="1" si="13"/>
        <v>0.43</v>
      </c>
      <c r="BC24" s="1">
        <f t="shared" ca="1" si="13"/>
        <v>0</v>
      </c>
      <c r="BD24" s="1">
        <f t="shared" ca="1" si="13"/>
        <v>0.31</v>
      </c>
      <c r="BE24" s="1">
        <f t="shared" ca="1" si="13"/>
        <v>0.44</v>
      </c>
      <c r="BF24" s="1">
        <f t="shared" ca="1" si="13"/>
        <v>0.31</v>
      </c>
      <c r="BG24" s="1">
        <f t="shared" ca="1" si="13"/>
        <v>0.48</v>
      </c>
      <c r="BH24" s="1">
        <f t="shared" ca="1" si="13"/>
        <v>0.37</v>
      </c>
      <c r="BI24" s="1">
        <f t="shared" ca="1" si="13"/>
        <v>0.6</v>
      </c>
      <c r="BJ24" s="1">
        <f t="shared" ca="1" si="13"/>
        <v>0.61</v>
      </c>
      <c r="BK24" s="1">
        <f t="shared" ca="1" si="13"/>
        <v>0.52</v>
      </c>
      <c r="BL24" s="1">
        <f t="shared" ca="1" si="13"/>
        <v>0.37</v>
      </c>
      <c r="BM24" s="1">
        <f t="shared" ca="1" si="13"/>
        <v>0.52</v>
      </c>
      <c r="BN24" s="1">
        <f t="shared" ca="1" si="13"/>
        <v>0.36</v>
      </c>
      <c r="BO24" s="1">
        <f t="shared" ca="1" si="13"/>
        <v>0.53</v>
      </c>
      <c r="BP24" s="1">
        <f t="shared" ca="1" si="14"/>
        <v>0.42</v>
      </c>
      <c r="BQ24" s="1">
        <f t="shared" ca="1" si="14"/>
        <v>0.5</v>
      </c>
      <c r="BR24" t="str">
        <f t="shared" si="5"/>
        <v>(LU)</v>
      </c>
      <c r="BS24" t="s">
        <v>61</v>
      </c>
      <c r="BU24" cm="1">
        <f t="array" ref="BU24:BV24">_xlfn.XLOOKUP($AF24,Tabelle2!A$1:A$245,Tabelle2!B$1:C$245)</f>
        <v>49.815272999999998</v>
      </c>
      <c r="BV24">
        <v>6.1295830000000002</v>
      </c>
      <c r="BX24" s="2">
        <f t="shared" si="6"/>
        <v>252.21999108843116</v>
      </c>
      <c r="BY24" s="2">
        <f t="shared" si="7"/>
        <v>358.74773172514858</v>
      </c>
    </row>
    <row r="25" spans="1:77" x14ac:dyDescent="0.3">
      <c r="A25" t="s">
        <v>32</v>
      </c>
      <c r="B25">
        <v>0</v>
      </c>
      <c r="C25">
        <v>0</v>
      </c>
      <c r="D25">
        <v>12</v>
      </c>
      <c r="E25">
        <v>0</v>
      </c>
      <c r="F25">
        <v>0</v>
      </c>
      <c r="G25">
        <v>0</v>
      </c>
      <c r="H25">
        <v>0</v>
      </c>
      <c r="I25">
        <v>0</v>
      </c>
      <c r="J25">
        <v>6</v>
      </c>
      <c r="K25">
        <v>2</v>
      </c>
      <c r="L25">
        <v>0</v>
      </c>
      <c r="M25">
        <v>10</v>
      </c>
      <c r="N25">
        <v>7</v>
      </c>
      <c r="O25">
        <v>3</v>
      </c>
      <c r="P25">
        <v>8</v>
      </c>
      <c r="Q25">
        <v>0</v>
      </c>
      <c r="R25">
        <v>4</v>
      </c>
      <c r="S25">
        <v>5</v>
      </c>
      <c r="T25">
        <v>0</v>
      </c>
      <c r="U25">
        <v>1</v>
      </c>
      <c r="V25">
        <v>0</v>
      </c>
      <c r="W25">
        <v>0</v>
      </c>
      <c r="X25">
        <v>0</v>
      </c>
      <c r="Y25">
        <v>0</v>
      </c>
      <c r="Z25">
        <v>0</v>
      </c>
      <c r="AB25">
        <f t="shared" si="1"/>
        <v>58</v>
      </c>
      <c r="AD25" s="3">
        <f t="shared" si="2"/>
        <v>0.14884533278323431</v>
      </c>
      <c r="AE25" t="str">
        <f t="shared" si="3"/>
        <v>MT</v>
      </c>
      <c r="AF25" t="s">
        <v>32</v>
      </c>
      <c r="AG25" s="1">
        <f t="shared" ca="1" si="4"/>
        <v>0.39</v>
      </c>
      <c r="AH25" s="1">
        <f t="shared" ca="1" si="4"/>
        <v>0.43</v>
      </c>
      <c r="AI25" s="1">
        <f t="shared" ca="1" si="4"/>
        <v>0.22</v>
      </c>
      <c r="AJ25" s="1">
        <f t="shared" ca="1" si="4"/>
        <v>0.31</v>
      </c>
      <c r="AK25" s="1">
        <f t="shared" ca="1" si="4"/>
        <v>0.22</v>
      </c>
      <c r="AL25" s="1">
        <f t="shared" ca="1" si="4"/>
        <v>0.35</v>
      </c>
      <c r="AM25" s="1">
        <f t="shared" ca="1" si="4"/>
        <v>0.46</v>
      </c>
      <c r="AN25" s="1">
        <f t="shared" ca="1" si="4"/>
        <v>0.39</v>
      </c>
      <c r="AO25" s="1">
        <f t="shared" ca="1" si="4"/>
        <v>0.52</v>
      </c>
      <c r="AP25" s="1">
        <f t="shared" ca="1" si="4"/>
        <v>0.2</v>
      </c>
      <c r="AQ25" s="1">
        <f t="shared" ca="1" si="4"/>
        <v>0.4</v>
      </c>
      <c r="AR25" s="1">
        <f t="shared" ca="1" si="4"/>
        <v>0.36</v>
      </c>
      <c r="AS25" s="1">
        <f t="shared" ca="1" si="4"/>
        <v>0.61</v>
      </c>
      <c r="AT25" s="1">
        <f t="shared" ca="1" si="4"/>
        <v>0.33</v>
      </c>
      <c r="AU25" s="1">
        <f t="shared" ca="1" si="4"/>
        <v>0.55000000000000004</v>
      </c>
      <c r="AV25" s="1">
        <f t="shared" ca="1" si="4"/>
        <v>0.48</v>
      </c>
      <c r="AW25" s="1">
        <f t="shared" ca="1" si="12"/>
        <v>0.34</v>
      </c>
      <c r="AX25" s="1">
        <f t="shared" ca="1" si="12"/>
        <v>0.31</v>
      </c>
      <c r="AY25" s="1">
        <f t="shared" ca="1" si="12"/>
        <v>0.52</v>
      </c>
      <c r="AZ25" s="1">
        <f t="shared" ca="1" si="13"/>
        <v>0.23</v>
      </c>
      <c r="BA25" s="1">
        <f t="shared" ca="1" si="13"/>
        <v>0.36</v>
      </c>
      <c r="BB25" s="1">
        <f t="shared" ca="1" si="13"/>
        <v>0.37</v>
      </c>
      <c r="BC25" s="1">
        <f t="shared" ca="1" si="13"/>
        <v>0.31</v>
      </c>
      <c r="BD25" s="1">
        <f t="shared" ca="1" si="13"/>
        <v>0</v>
      </c>
      <c r="BE25" s="1">
        <f t="shared" ca="1" si="13"/>
        <v>0.33</v>
      </c>
      <c r="BF25" s="1">
        <f t="shared" ca="1" si="13"/>
        <v>0.25</v>
      </c>
      <c r="BG25" s="1">
        <f t="shared" ca="1" si="13"/>
        <v>0.48</v>
      </c>
      <c r="BH25" s="1">
        <f t="shared" ca="1" si="13"/>
        <v>0.28000000000000003</v>
      </c>
      <c r="BI25" s="1">
        <f t="shared" ca="1" si="13"/>
        <v>0.48</v>
      </c>
      <c r="BJ25" s="1">
        <f t="shared" ca="1" si="13"/>
        <v>0.38</v>
      </c>
      <c r="BK25" s="1">
        <f t="shared" ca="1" si="13"/>
        <v>0.32</v>
      </c>
      <c r="BL25" s="1">
        <f t="shared" ca="1" si="13"/>
        <v>0.4</v>
      </c>
      <c r="BM25" s="1">
        <f t="shared" ca="1" si="13"/>
        <v>0.44</v>
      </c>
      <c r="BN25" s="1">
        <f t="shared" ca="1" si="13"/>
        <v>0.3</v>
      </c>
      <c r="BO25" s="1">
        <f t="shared" ca="1" si="13"/>
        <v>0.26</v>
      </c>
      <c r="BP25" s="1">
        <f t="shared" ca="1" si="14"/>
        <v>0.39</v>
      </c>
      <c r="BQ25" s="1">
        <f t="shared" ca="1" si="14"/>
        <v>0.36</v>
      </c>
      <c r="BR25" t="str">
        <f t="shared" si="5"/>
        <v>(MT)</v>
      </c>
      <c r="BS25" t="s">
        <v>61</v>
      </c>
      <c r="BU25" cm="1">
        <f t="array" ref="BU25:BV25">_xlfn.XLOOKUP($AF25,Tabelle2!A$1:A$245,Tabelle2!B$1:C$245)</f>
        <v>35.937496000000003</v>
      </c>
      <c r="BV25">
        <v>14.375416</v>
      </c>
      <c r="BX25" s="2">
        <f t="shared" si="6"/>
        <v>384.23994065901314</v>
      </c>
      <c r="BY25" s="2">
        <f t="shared" si="7"/>
        <v>312.92377915002379</v>
      </c>
    </row>
    <row r="26" spans="1:77" x14ac:dyDescent="0.3">
      <c r="A26" t="s">
        <v>33</v>
      </c>
      <c r="B26">
        <v>0</v>
      </c>
      <c r="C26">
        <v>0</v>
      </c>
      <c r="D26">
        <v>7</v>
      </c>
      <c r="E26">
        <v>0</v>
      </c>
      <c r="F26">
        <v>0</v>
      </c>
      <c r="G26">
        <v>0</v>
      </c>
      <c r="H26">
        <v>0</v>
      </c>
      <c r="I26">
        <v>0</v>
      </c>
      <c r="J26">
        <v>6</v>
      </c>
      <c r="K26">
        <v>0</v>
      </c>
      <c r="L26">
        <v>0</v>
      </c>
      <c r="M26">
        <v>8</v>
      </c>
      <c r="N26">
        <v>0</v>
      </c>
      <c r="O26">
        <v>3</v>
      </c>
      <c r="P26">
        <v>10</v>
      </c>
      <c r="Q26">
        <v>5</v>
      </c>
      <c r="R26">
        <v>2</v>
      </c>
      <c r="S26">
        <v>0</v>
      </c>
      <c r="T26">
        <v>0</v>
      </c>
      <c r="U26">
        <v>4</v>
      </c>
      <c r="V26">
        <v>1</v>
      </c>
      <c r="W26">
        <v>0</v>
      </c>
      <c r="X26">
        <v>0</v>
      </c>
      <c r="Y26">
        <v>12</v>
      </c>
      <c r="Z26">
        <v>0</v>
      </c>
      <c r="AB26">
        <f t="shared" si="1"/>
        <v>58</v>
      </c>
      <c r="AD26" s="3">
        <f t="shared" si="2"/>
        <v>0.21370781908746683</v>
      </c>
      <c r="AE26" t="str">
        <f t="shared" si="3"/>
        <v>MD</v>
      </c>
      <c r="AF26" t="s">
        <v>33</v>
      </c>
      <c r="AG26" s="1">
        <f t="shared" ca="1" si="4"/>
        <v>0.47</v>
      </c>
      <c r="AH26" s="1">
        <f t="shared" ca="1" si="4"/>
        <v>0.44</v>
      </c>
      <c r="AI26" s="1">
        <f t="shared" ca="1" si="4"/>
        <v>0.5</v>
      </c>
      <c r="AJ26" s="1">
        <f t="shared" ca="1" si="4"/>
        <v>0.32</v>
      </c>
      <c r="AK26" s="1">
        <f t="shared" ca="1" si="4"/>
        <v>0.53</v>
      </c>
      <c r="AL26" s="1">
        <f t="shared" ca="1" si="4"/>
        <v>0.44</v>
      </c>
      <c r="AM26" s="1">
        <f t="shared" ca="1" si="4"/>
        <v>0.37</v>
      </c>
      <c r="AN26" s="1">
        <f t="shared" ca="1" si="4"/>
        <v>0.47</v>
      </c>
      <c r="AO26" s="1">
        <f t="shared" ca="1" si="4"/>
        <v>0.39</v>
      </c>
      <c r="AP26" s="1">
        <f t="shared" ca="1" si="4"/>
        <v>0.36</v>
      </c>
      <c r="AQ26" s="1">
        <f t="shared" ca="1" si="4"/>
        <v>0.28000000000000003</v>
      </c>
      <c r="AR26" s="1">
        <f t="shared" ca="1" si="4"/>
        <v>0.41</v>
      </c>
      <c r="AS26" s="1">
        <f t="shared" ca="1" si="4"/>
        <v>0.38</v>
      </c>
      <c r="AT26" s="1">
        <f t="shared" ca="1" si="4"/>
        <v>0.4</v>
      </c>
      <c r="AU26" s="1">
        <f t="shared" ca="1" si="4"/>
        <v>0.5</v>
      </c>
      <c r="AV26" s="1">
        <f t="shared" ca="1" si="4"/>
        <v>0.49</v>
      </c>
      <c r="AW26" s="1">
        <f t="shared" ca="1" si="12"/>
        <v>0.45</v>
      </c>
      <c r="AX26" s="1">
        <f t="shared" ca="1" si="12"/>
        <v>0.56000000000000005</v>
      </c>
      <c r="AY26" s="1">
        <f t="shared" ca="1" si="12"/>
        <v>0.42</v>
      </c>
      <c r="AZ26" s="1">
        <f t="shared" ca="1" si="13"/>
        <v>0.46</v>
      </c>
      <c r="BA26" s="1">
        <f t="shared" ca="1" si="13"/>
        <v>0.41</v>
      </c>
      <c r="BB26" s="1">
        <f t="shared" ca="1" si="13"/>
        <v>0.25</v>
      </c>
      <c r="BC26" s="1">
        <f t="shared" ca="1" si="13"/>
        <v>0.44</v>
      </c>
      <c r="BD26" s="1">
        <f t="shared" ca="1" si="13"/>
        <v>0.33</v>
      </c>
      <c r="BE26" s="1">
        <f t="shared" ca="1" si="13"/>
        <v>0</v>
      </c>
      <c r="BF26" s="1">
        <f t="shared" ca="1" si="13"/>
        <v>0.25</v>
      </c>
      <c r="BG26" s="1">
        <f t="shared" ca="1" si="13"/>
        <v>0.48</v>
      </c>
      <c r="BH26" s="1">
        <f t="shared" ca="1" si="13"/>
        <v>0.14000000000000001</v>
      </c>
      <c r="BI26" s="1">
        <f t="shared" ca="1" si="13"/>
        <v>0.43</v>
      </c>
      <c r="BJ26" s="1">
        <f t="shared" ca="1" si="13"/>
        <v>0.54</v>
      </c>
      <c r="BK26" s="1">
        <f t="shared" ca="1" si="13"/>
        <v>0.37</v>
      </c>
      <c r="BL26" s="1">
        <f t="shared" ca="1" si="13"/>
        <v>0.49</v>
      </c>
      <c r="BM26" s="1">
        <f t="shared" ca="1" si="13"/>
        <v>0.7</v>
      </c>
      <c r="BN26" s="1">
        <f t="shared" ca="1" si="13"/>
        <v>0.34</v>
      </c>
      <c r="BO26" s="1">
        <f t="shared" ca="1" si="13"/>
        <v>0.44</v>
      </c>
      <c r="BP26" s="1">
        <f t="shared" ca="1" si="14"/>
        <v>0.3</v>
      </c>
      <c r="BQ26" s="1">
        <f t="shared" ca="1" si="14"/>
        <v>0.52</v>
      </c>
      <c r="BR26" t="str">
        <f t="shared" si="5"/>
        <v>(MD)</v>
      </c>
      <c r="BS26" t="s">
        <v>61</v>
      </c>
      <c r="BU26" cm="1">
        <f t="array" ref="BU26:BV26">_xlfn.XLOOKUP($AF26,Tabelle2!A$1:A$245,Tabelle2!B$1:C$245)</f>
        <v>47.411631</v>
      </c>
      <c r="BV26">
        <v>28.369885</v>
      </c>
      <c r="BX26" s="2">
        <f t="shared" si="6"/>
        <v>275.08595122208459</v>
      </c>
      <c r="BY26" s="2">
        <f t="shared" si="7"/>
        <v>235.15336059194067</v>
      </c>
    </row>
    <row r="27" spans="1:77" x14ac:dyDescent="0.3">
      <c r="A27" t="s">
        <v>34</v>
      </c>
      <c r="B27">
        <v>3</v>
      </c>
      <c r="C27">
        <v>0</v>
      </c>
      <c r="D27">
        <v>12</v>
      </c>
      <c r="E27">
        <v>0</v>
      </c>
      <c r="F27">
        <v>5</v>
      </c>
      <c r="G27">
        <v>0</v>
      </c>
      <c r="H27">
        <v>0</v>
      </c>
      <c r="I27">
        <v>0</v>
      </c>
      <c r="J27">
        <v>10</v>
      </c>
      <c r="K27">
        <v>0</v>
      </c>
      <c r="L27">
        <v>0</v>
      </c>
      <c r="M27">
        <v>7</v>
      </c>
      <c r="N27">
        <v>0</v>
      </c>
      <c r="O27">
        <v>0</v>
      </c>
      <c r="P27">
        <v>6</v>
      </c>
      <c r="Q27">
        <v>4</v>
      </c>
      <c r="R27">
        <v>0</v>
      </c>
      <c r="S27">
        <v>1</v>
      </c>
      <c r="T27">
        <v>0</v>
      </c>
      <c r="U27">
        <v>8</v>
      </c>
      <c r="V27">
        <v>0</v>
      </c>
      <c r="W27">
        <v>0</v>
      </c>
      <c r="X27">
        <v>0</v>
      </c>
      <c r="Y27">
        <v>2</v>
      </c>
      <c r="Z27">
        <v>0</v>
      </c>
      <c r="AB27">
        <f t="shared" si="1"/>
        <v>58</v>
      </c>
      <c r="AD27" s="3">
        <f t="shared" si="2"/>
        <v>0.11224825167520402</v>
      </c>
      <c r="AE27" t="str">
        <f t="shared" si="3"/>
        <v>NL</v>
      </c>
      <c r="AF27" t="s">
        <v>34</v>
      </c>
      <c r="AG27" s="1">
        <f t="shared" ca="1" si="4"/>
        <v>0.35</v>
      </c>
      <c r="AH27" s="1">
        <f t="shared" ca="1" si="4"/>
        <v>0.19</v>
      </c>
      <c r="AI27" s="1">
        <f t="shared" ca="1" si="4"/>
        <v>0.51</v>
      </c>
      <c r="AJ27" s="1">
        <f t="shared" ca="1" si="4"/>
        <v>0.33</v>
      </c>
      <c r="AK27" s="1">
        <f t="shared" ca="1" si="4"/>
        <v>0.53</v>
      </c>
      <c r="AL27" s="1">
        <f t="shared" ca="1" si="4"/>
        <v>0.24</v>
      </c>
      <c r="AM27" s="1">
        <f t="shared" ca="1" si="4"/>
        <v>0.48</v>
      </c>
      <c r="AN27" s="1">
        <f t="shared" ca="1" si="4"/>
        <v>0.46</v>
      </c>
      <c r="AO27" s="1">
        <f t="shared" ca="1" si="4"/>
        <v>0.41</v>
      </c>
      <c r="AP27" s="1">
        <f t="shared" ca="1" si="4"/>
        <v>0.27</v>
      </c>
      <c r="AQ27" s="1">
        <f t="shared" ca="1" si="4"/>
        <v>0.35</v>
      </c>
      <c r="AR27" s="1">
        <f t="shared" ca="1" si="4"/>
        <v>0.43</v>
      </c>
      <c r="AS27" s="1">
        <f t="shared" ca="1" si="4"/>
        <v>0.28000000000000003</v>
      </c>
      <c r="AT27" s="1">
        <f t="shared" ca="1" si="4"/>
        <v>0.28000000000000003</v>
      </c>
      <c r="AU27" s="1">
        <f t="shared" ca="1" si="4"/>
        <v>0.4</v>
      </c>
      <c r="AV27" s="1">
        <f t="shared" ca="1" si="4"/>
        <v>0.32</v>
      </c>
      <c r="AW27" s="1">
        <f t="shared" ca="1" si="12"/>
        <v>0.27</v>
      </c>
      <c r="AX27" s="1">
        <f t="shared" ca="1" si="12"/>
        <v>0.42</v>
      </c>
      <c r="AY27" s="1">
        <f t="shared" ca="1" si="12"/>
        <v>0.52</v>
      </c>
      <c r="AZ27" s="1">
        <f t="shared" ca="1" si="13"/>
        <v>0.4</v>
      </c>
      <c r="BA27" s="1">
        <f t="shared" ca="1" si="13"/>
        <v>0.3</v>
      </c>
      <c r="BB27" s="1">
        <f t="shared" ca="1" si="13"/>
        <v>0.2</v>
      </c>
      <c r="BC27" s="1">
        <f t="shared" ca="1" si="13"/>
        <v>0.31</v>
      </c>
      <c r="BD27" s="1">
        <f t="shared" ca="1" si="13"/>
        <v>0.25</v>
      </c>
      <c r="BE27" s="1">
        <f t="shared" ca="1" si="13"/>
        <v>0.25</v>
      </c>
      <c r="BF27" s="1">
        <f t="shared" ca="1" si="13"/>
        <v>0</v>
      </c>
      <c r="BG27" s="1">
        <f t="shared" ca="1" si="13"/>
        <v>0.35</v>
      </c>
      <c r="BH27" s="1">
        <f t="shared" ca="1" si="13"/>
        <v>0.19</v>
      </c>
      <c r="BI27" s="1">
        <f t="shared" ca="1" si="13"/>
        <v>0.33</v>
      </c>
      <c r="BJ27" s="1">
        <f t="shared" ca="1" si="13"/>
        <v>0.39</v>
      </c>
      <c r="BK27" s="1">
        <f t="shared" ca="1" si="13"/>
        <v>0.32</v>
      </c>
      <c r="BL27" s="1">
        <f t="shared" ca="1" si="13"/>
        <v>0.25</v>
      </c>
      <c r="BM27" s="1">
        <f t="shared" ca="1" si="13"/>
        <v>0.47</v>
      </c>
      <c r="BN27" s="1">
        <f t="shared" ca="1" si="13"/>
        <v>0.33</v>
      </c>
      <c r="BO27" s="1">
        <f t="shared" ca="1" si="13"/>
        <v>0.3</v>
      </c>
      <c r="BP27" s="1">
        <f t="shared" ca="1" si="14"/>
        <v>0.33</v>
      </c>
      <c r="BQ27" s="1">
        <f t="shared" ca="1" si="14"/>
        <v>0.39</v>
      </c>
      <c r="BR27" t="str">
        <f t="shared" si="5"/>
        <v>(NL)</v>
      </c>
      <c r="BS27" t="s">
        <v>61</v>
      </c>
      <c r="BU27" cm="1">
        <f t="array" ref="BU27:BV27">_xlfn.XLOOKUP($AF27,Tabelle2!A$1:A$245,Tabelle2!B$1:C$245)</f>
        <v>52.132632999999998</v>
      </c>
      <c r="BV27">
        <v>5.2912660000000002</v>
      </c>
      <c r="BX27" s="2">
        <f t="shared" si="6"/>
        <v>230.17483570534031</v>
      </c>
      <c r="BY27" s="2">
        <f t="shared" si="7"/>
        <v>363.4064482491093</v>
      </c>
    </row>
    <row r="28" spans="1:77" x14ac:dyDescent="0.3">
      <c r="A28" t="s">
        <v>6</v>
      </c>
      <c r="B28">
        <v>7</v>
      </c>
      <c r="C28">
        <v>0</v>
      </c>
      <c r="D28">
        <v>12</v>
      </c>
      <c r="E28">
        <v>0</v>
      </c>
      <c r="F28">
        <v>6</v>
      </c>
      <c r="G28">
        <v>0</v>
      </c>
      <c r="H28">
        <v>0</v>
      </c>
      <c r="I28">
        <v>0</v>
      </c>
      <c r="J28">
        <v>10</v>
      </c>
      <c r="K28">
        <v>1</v>
      </c>
      <c r="L28">
        <v>2</v>
      </c>
      <c r="M28">
        <v>0</v>
      </c>
      <c r="N28">
        <v>0</v>
      </c>
      <c r="O28">
        <v>8</v>
      </c>
      <c r="P28">
        <v>5</v>
      </c>
      <c r="Q28">
        <v>0</v>
      </c>
      <c r="R28">
        <v>0</v>
      </c>
      <c r="S28">
        <v>0</v>
      </c>
      <c r="T28">
        <v>12</v>
      </c>
      <c r="U28">
        <v>0</v>
      </c>
      <c r="V28">
        <v>3</v>
      </c>
      <c r="W28">
        <v>0</v>
      </c>
      <c r="X28">
        <v>0</v>
      </c>
      <c r="Y28">
        <v>4</v>
      </c>
      <c r="Z28">
        <v>0</v>
      </c>
      <c r="AB28">
        <f t="shared" si="1"/>
        <v>70</v>
      </c>
      <c r="AD28" s="3">
        <f t="shared" si="2"/>
        <v>0.29919172975224773</v>
      </c>
      <c r="AE28" t="str">
        <f t="shared" si="3"/>
        <v>NO</v>
      </c>
      <c r="AF28" t="s">
        <v>6</v>
      </c>
      <c r="AG28" s="1">
        <f t="shared" ca="1" si="4"/>
        <v>0.35</v>
      </c>
      <c r="AH28" s="1">
        <f t="shared" ca="1" si="4"/>
        <v>0.42</v>
      </c>
      <c r="AI28" s="1">
        <f t="shared" ca="1" si="4"/>
        <v>0.66</v>
      </c>
      <c r="AJ28" s="1">
        <f t="shared" ca="1" si="4"/>
        <v>0.44</v>
      </c>
      <c r="AK28" s="1">
        <f t="shared" ca="1" si="4"/>
        <v>0.61</v>
      </c>
      <c r="AL28" s="1">
        <f t="shared" ca="1" si="4"/>
        <v>0.27</v>
      </c>
      <c r="AM28" s="1">
        <f t="shared" ca="1" si="4"/>
        <v>0.82</v>
      </c>
      <c r="AN28" s="1">
        <f t="shared" ca="1" si="4"/>
        <v>0.54</v>
      </c>
      <c r="AO28" s="1">
        <f t="shared" ca="1" si="4"/>
        <v>0.39</v>
      </c>
      <c r="AP28" s="1">
        <f t="shared" ca="1" si="4"/>
        <v>0.41</v>
      </c>
      <c r="AQ28" s="1">
        <f t="shared" ca="1" si="4"/>
        <v>0.41</v>
      </c>
      <c r="AR28" s="1">
        <f t="shared" ca="1" si="4"/>
        <v>0.51</v>
      </c>
      <c r="AS28" s="1">
        <f t="shared" ca="1" si="4"/>
        <v>0.42</v>
      </c>
      <c r="AT28" s="1">
        <f t="shared" ca="1" si="4"/>
        <v>0.34</v>
      </c>
      <c r="AU28" s="1">
        <f t="shared" ca="1" si="4"/>
        <v>0.31</v>
      </c>
      <c r="AV28" s="1">
        <f t="shared" ca="1" si="4"/>
        <v>0.41</v>
      </c>
      <c r="AW28" s="1">
        <f t="shared" ca="1" si="12"/>
        <v>0.51</v>
      </c>
      <c r="AX28" s="1">
        <f t="shared" ca="1" si="12"/>
        <v>0.57999999999999996</v>
      </c>
      <c r="AY28" s="1">
        <f t="shared" ca="1" si="12"/>
        <v>0.43</v>
      </c>
      <c r="AZ28" s="1">
        <f t="shared" ca="1" si="13"/>
        <v>0.53</v>
      </c>
      <c r="BA28" s="1">
        <f t="shared" ca="1" si="13"/>
        <v>0.36</v>
      </c>
      <c r="BB28" s="1">
        <f t="shared" ca="1" si="13"/>
        <v>0.47</v>
      </c>
      <c r="BC28" s="1">
        <f t="shared" ca="1" si="13"/>
        <v>0.48</v>
      </c>
      <c r="BD28" s="1">
        <f t="shared" ca="1" si="13"/>
        <v>0.48</v>
      </c>
      <c r="BE28" s="1">
        <f t="shared" ca="1" si="13"/>
        <v>0.48</v>
      </c>
      <c r="BF28" s="1">
        <f t="shared" ca="1" si="13"/>
        <v>0.35</v>
      </c>
      <c r="BG28" s="1">
        <f t="shared" ca="1" si="13"/>
        <v>0</v>
      </c>
      <c r="BH28" s="1">
        <f t="shared" ca="1" si="13"/>
        <v>0.44</v>
      </c>
      <c r="BI28" s="1">
        <f t="shared" ca="1" si="13"/>
        <v>0.54</v>
      </c>
      <c r="BJ28" s="1">
        <f t="shared" ca="1" si="13"/>
        <v>0.49</v>
      </c>
      <c r="BK28" s="1">
        <f t="shared" ca="1" si="13"/>
        <v>0.56999999999999995</v>
      </c>
      <c r="BL28" s="1">
        <f t="shared" ca="1" si="13"/>
        <v>0.48</v>
      </c>
      <c r="BM28" s="1">
        <f t="shared" ca="1" si="13"/>
        <v>0.54</v>
      </c>
      <c r="BN28" s="1">
        <f t="shared" ca="1" si="13"/>
        <v>0.53</v>
      </c>
      <c r="BO28" s="1">
        <f t="shared" ca="1" si="13"/>
        <v>0.52</v>
      </c>
      <c r="BP28" s="1">
        <f t="shared" ca="1" si="14"/>
        <v>0.45</v>
      </c>
      <c r="BQ28" s="1">
        <f t="shared" ca="1" si="14"/>
        <v>0.7</v>
      </c>
      <c r="BR28" t="str">
        <f t="shared" si="5"/>
        <v>(NO)</v>
      </c>
      <c r="BS28" t="s">
        <v>61</v>
      </c>
      <c r="BU28" cm="1">
        <f t="array" ref="BU28:BV28">_xlfn.XLOOKUP($AF28,Tabelle2!A$1:A$245,Tabelle2!B$1:C$245)</f>
        <v>60.472023999999998</v>
      </c>
      <c r="BV28">
        <v>8.4689460000000008</v>
      </c>
      <c r="BX28" s="2">
        <f t="shared" si="6"/>
        <v>150.84181433820308</v>
      </c>
      <c r="BY28" s="2">
        <f t="shared" si="7"/>
        <v>345.74736424644732</v>
      </c>
    </row>
    <row r="29" spans="1:77" x14ac:dyDescent="0.3">
      <c r="A29" t="s">
        <v>35</v>
      </c>
      <c r="B29">
        <v>0</v>
      </c>
      <c r="C29">
        <v>0</v>
      </c>
      <c r="D29">
        <v>12</v>
      </c>
      <c r="E29">
        <v>0</v>
      </c>
      <c r="F29">
        <v>4</v>
      </c>
      <c r="G29">
        <v>0</v>
      </c>
      <c r="H29">
        <v>0</v>
      </c>
      <c r="I29">
        <v>0</v>
      </c>
      <c r="J29">
        <v>3</v>
      </c>
      <c r="K29">
        <v>0</v>
      </c>
      <c r="L29">
        <v>0</v>
      </c>
      <c r="M29">
        <v>8</v>
      </c>
      <c r="N29">
        <v>1</v>
      </c>
      <c r="O29">
        <v>0</v>
      </c>
      <c r="P29">
        <v>7</v>
      </c>
      <c r="Q29">
        <v>0</v>
      </c>
      <c r="R29">
        <v>0</v>
      </c>
      <c r="S29">
        <v>2</v>
      </c>
      <c r="T29">
        <v>0</v>
      </c>
      <c r="U29">
        <v>6</v>
      </c>
      <c r="V29">
        <v>5</v>
      </c>
      <c r="W29">
        <v>0</v>
      </c>
      <c r="X29">
        <v>0</v>
      </c>
      <c r="Y29">
        <v>10</v>
      </c>
      <c r="Z29">
        <v>0</v>
      </c>
      <c r="AB29">
        <f t="shared" si="1"/>
        <v>58</v>
      </c>
      <c r="AD29" s="3">
        <f t="shared" si="2"/>
        <v>0.11302691297537493</v>
      </c>
      <c r="AE29" t="str">
        <f t="shared" si="3"/>
        <v>PL</v>
      </c>
      <c r="AF29" t="s">
        <v>35</v>
      </c>
      <c r="AG29" s="1">
        <f t="shared" ca="1" si="4"/>
        <v>0.4</v>
      </c>
      <c r="AH29" s="1">
        <f t="shared" ca="1" si="4"/>
        <v>0.44</v>
      </c>
      <c r="AI29" s="1">
        <f t="shared" ca="1" si="4"/>
        <v>0.38</v>
      </c>
      <c r="AJ29" s="1">
        <f t="shared" ca="1" si="4"/>
        <v>0.31</v>
      </c>
      <c r="AK29" s="1">
        <f t="shared" ca="1" si="4"/>
        <v>0.41</v>
      </c>
      <c r="AL29" s="1">
        <f t="shared" ca="1" si="4"/>
        <v>0.38</v>
      </c>
      <c r="AM29" s="1">
        <f t="shared" ca="1" si="4"/>
        <v>0.4</v>
      </c>
      <c r="AN29" s="1">
        <f t="shared" ca="1" si="4"/>
        <v>0.54</v>
      </c>
      <c r="AO29" s="1">
        <f t="shared" ca="1" si="4"/>
        <v>0.21</v>
      </c>
      <c r="AP29" s="1">
        <f t="shared" ca="1" si="4"/>
        <v>0.25</v>
      </c>
      <c r="AQ29" s="1">
        <f t="shared" ca="1" si="4"/>
        <v>0.23</v>
      </c>
      <c r="AR29" s="1">
        <f t="shared" ca="1" si="4"/>
        <v>0.28000000000000003</v>
      </c>
      <c r="AS29" s="1">
        <f t="shared" ca="1" si="4"/>
        <v>0.39</v>
      </c>
      <c r="AT29" s="1">
        <f t="shared" ca="1" si="4"/>
        <v>0.36</v>
      </c>
      <c r="AU29" s="1">
        <f t="shared" ca="1" si="4"/>
        <v>0.42</v>
      </c>
      <c r="AV29" s="1">
        <f t="shared" ca="1" si="4"/>
        <v>0.41</v>
      </c>
      <c r="AW29" s="1">
        <f t="shared" ca="1" si="12"/>
        <v>0.42</v>
      </c>
      <c r="AX29" s="1">
        <f t="shared" ca="1" si="12"/>
        <v>0.33</v>
      </c>
      <c r="AY29" s="1">
        <f t="shared" ca="1" si="12"/>
        <v>0.47</v>
      </c>
      <c r="AZ29" s="1">
        <f t="shared" ca="1" si="13"/>
        <v>0.32</v>
      </c>
      <c r="BA29" s="1">
        <f t="shared" ca="1" si="13"/>
        <v>0.28000000000000003</v>
      </c>
      <c r="BB29" s="1">
        <f t="shared" ca="1" si="13"/>
        <v>0.25</v>
      </c>
      <c r="BC29" s="1">
        <f t="shared" ca="1" si="13"/>
        <v>0.37</v>
      </c>
      <c r="BD29" s="1">
        <f t="shared" ca="1" si="13"/>
        <v>0.28000000000000003</v>
      </c>
      <c r="BE29" s="1">
        <f t="shared" ca="1" si="13"/>
        <v>0.14000000000000001</v>
      </c>
      <c r="BF29" s="1">
        <f t="shared" ca="1" si="13"/>
        <v>0.19</v>
      </c>
      <c r="BG29" s="1">
        <f t="shared" ca="1" si="13"/>
        <v>0.44</v>
      </c>
      <c r="BH29" s="1">
        <f t="shared" ca="1" si="13"/>
        <v>0</v>
      </c>
      <c r="BI29" s="1">
        <f t="shared" ca="1" si="13"/>
        <v>0.33</v>
      </c>
      <c r="BJ29" s="1">
        <f t="shared" ca="1" si="13"/>
        <v>0.41</v>
      </c>
      <c r="BK29" s="1">
        <f t="shared" ca="1" si="13"/>
        <v>0.38</v>
      </c>
      <c r="BL29" s="1">
        <f t="shared" ca="1" si="13"/>
        <v>0.47</v>
      </c>
      <c r="BM29" s="1">
        <f t="shared" ca="1" si="13"/>
        <v>0.48</v>
      </c>
      <c r="BN29" s="1">
        <f t="shared" ca="1" si="13"/>
        <v>0.22</v>
      </c>
      <c r="BO29" s="1">
        <f t="shared" ca="1" si="13"/>
        <v>0.35</v>
      </c>
      <c r="BP29" s="1">
        <f t="shared" ca="1" si="14"/>
        <v>0.18</v>
      </c>
      <c r="BQ29" s="1">
        <f t="shared" ca="1" si="14"/>
        <v>0.34</v>
      </c>
      <c r="BR29" t="str">
        <f t="shared" si="5"/>
        <v>(PL)</v>
      </c>
      <c r="BS29" t="s">
        <v>61</v>
      </c>
      <c r="BU29" cm="1">
        <f t="array" ref="BU29:BV29">_xlfn.XLOOKUP($AF29,Tabelle2!A$1:A$245,Tabelle2!B$1:C$245)</f>
        <v>51.919438</v>
      </c>
      <c r="BV29">
        <v>19.145136000000001</v>
      </c>
      <c r="BX29" s="2">
        <f t="shared" si="6"/>
        <v>232.20296983292431</v>
      </c>
      <c r="BY29" s="2">
        <f t="shared" si="7"/>
        <v>286.41737002475719</v>
      </c>
    </row>
    <row r="30" spans="1:77" x14ac:dyDescent="0.3">
      <c r="A30" t="s">
        <v>7</v>
      </c>
      <c r="B30">
        <v>8</v>
      </c>
      <c r="C30">
        <v>0</v>
      </c>
      <c r="D30">
        <v>12</v>
      </c>
      <c r="E30">
        <v>0</v>
      </c>
      <c r="F30">
        <v>2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10</v>
      </c>
      <c r="O30">
        <v>0</v>
      </c>
      <c r="P30">
        <v>5</v>
      </c>
      <c r="Q30">
        <v>7</v>
      </c>
      <c r="R30">
        <v>0</v>
      </c>
      <c r="S30">
        <v>0</v>
      </c>
      <c r="T30">
        <v>0</v>
      </c>
      <c r="U30">
        <v>12</v>
      </c>
      <c r="V30">
        <v>3</v>
      </c>
      <c r="W30">
        <v>0</v>
      </c>
      <c r="X30">
        <v>1</v>
      </c>
      <c r="Y30">
        <v>6</v>
      </c>
      <c r="Z30">
        <v>4</v>
      </c>
      <c r="AB30">
        <f t="shared" si="1"/>
        <v>70</v>
      </c>
      <c r="AD30" s="3">
        <f t="shared" si="2"/>
        <v>0.25279180078262564</v>
      </c>
      <c r="AE30" t="str">
        <f t="shared" si="3"/>
        <v>PT</v>
      </c>
      <c r="AF30" t="s">
        <v>7</v>
      </c>
      <c r="AG30" s="1">
        <f t="shared" ca="1" si="4"/>
        <v>0.38</v>
      </c>
      <c r="AH30" s="1">
        <f t="shared" ca="1" si="4"/>
        <v>0.41</v>
      </c>
      <c r="AI30" s="1">
        <f t="shared" ca="1" si="4"/>
        <v>0.39</v>
      </c>
      <c r="AJ30" s="1">
        <f t="shared" ca="1" si="4"/>
        <v>0.47</v>
      </c>
      <c r="AK30" s="1">
        <f t="shared" ca="1" si="4"/>
        <v>0.43</v>
      </c>
      <c r="AL30" s="1">
        <f t="shared" ca="1" si="4"/>
        <v>0.47</v>
      </c>
      <c r="AM30" s="1">
        <f t="shared" ca="1" si="4"/>
        <v>0.48</v>
      </c>
      <c r="AN30" s="1">
        <f t="shared" ca="1" si="4"/>
        <v>0.82</v>
      </c>
      <c r="AO30" s="1">
        <f t="shared" ca="1" si="4"/>
        <v>0.26</v>
      </c>
      <c r="AP30" s="1">
        <f t="shared" ca="1" si="4"/>
        <v>0.43</v>
      </c>
      <c r="AQ30" s="1">
        <f t="shared" ca="1" si="4"/>
        <v>0.56000000000000005</v>
      </c>
      <c r="AR30" s="1">
        <f t="shared" ca="1" si="4"/>
        <v>0.53</v>
      </c>
      <c r="AS30" s="1">
        <f t="shared" ca="1" si="4"/>
        <v>0.43</v>
      </c>
      <c r="AT30" s="1">
        <f t="shared" ca="1" si="4"/>
        <v>0.48</v>
      </c>
      <c r="AU30" s="1">
        <f t="shared" ca="1" si="4"/>
        <v>0.63</v>
      </c>
      <c r="AV30" s="1">
        <f t="shared" ca="1" si="4"/>
        <v>0.47</v>
      </c>
      <c r="AW30" s="1">
        <f t="shared" ca="1" si="12"/>
        <v>0.44</v>
      </c>
      <c r="AX30" s="1">
        <f t="shared" ca="1" si="12"/>
        <v>0.33</v>
      </c>
      <c r="AY30" s="1">
        <f t="shared" ca="1" si="12"/>
        <v>0.57999999999999996</v>
      </c>
      <c r="AZ30" s="1">
        <f t="shared" ca="1" si="13"/>
        <v>0.4</v>
      </c>
      <c r="BA30" s="1">
        <f t="shared" ca="1" si="13"/>
        <v>0.5</v>
      </c>
      <c r="BB30" s="1">
        <f t="shared" ca="1" si="13"/>
        <v>0.31</v>
      </c>
      <c r="BC30" s="1">
        <f t="shared" ca="1" si="13"/>
        <v>0.6</v>
      </c>
      <c r="BD30" s="1">
        <f t="shared" ca="1" si="13"/>
        <v>0.48</v>
      </c>
      <c r="BE30" s="1">
        <f t="shared" ca="1" si="13"/>
        <v>0.43</v>
      </c>
      <c r="BF30" s="1">
        <f t="shared" ca="1" si="13"/>
        <v>0.33</v>
      </c>
      <c r="BG30" s="1">
        <f t="shared" ca="1" si="13"/>
        <v>0.54</v>
      </c>
      <c r="BH30" s="1">
        <f t="shared" ca="1" si="13"/>
        <v>0.33</v>
      </c>
      <c r="BI30" s="1">
        <f t="shared" ca="1" si="13"/>
        <v>0</v>
      </c>
      <c r="BJ30" s="1">
        <f t="shared" ca="1" si="13"/>
        <v>0.23</v>
      </c>
      <c r="BK30" s="1">
        <f t="shared" ca="1" si="13"/>
        <v>0.55000000000000004</v>
      </c>
      <c r="BL30" s="1">
        <f t="shared" ca="1" si="13"/>
        <v>0.49</v>
      </c>
      <c r="BM30" s="1">
        <f t="shared" ca="1" si="13"/>
        <v>0.45</v>
      </c>
      <c r="BN30" s="1">
        <f t="shared" ca="1" si="13"/>
        <v>0.47</v>
      </c>
      <c r="BO30" s="1">
        <f t="shared" ca="1" si="13"/>
        <v>0.3</v>
      </c>
      <c r="BP30" s="1">
        <f t="shared" ca="1" si="14"/>
        <v>0.27</v>
      </c>
      <c r="BQ30" s="1">
        <f t="shared" ca="1" si="14"/>
        <v>0.28000000000000003</v>
      </c>
      <c r="BR30" t="str">
        <f t="shared" si="5"/>
        <v>(PT)</v>
      </c>
      <c r="BS30" t="s">
        <v>61</v>
      </c>
      <c r="BU30" cm="1">
        <f t="array" ref="BU30:BV30">_xlfn.XLOOKUP($AF30,Tabelle2!A$1:A$245,Tabelle2!B$1:C$245)</f>
        <v>39.399872000000002</v>
      </c>
      <c r="BV30">
        <v>-8.2244539999999997</v>
      </c>
      <c r="BX30" s="2">
        <f t="shared" si="6"/>
        <v>351.30219386322636</v>
      </c>
      <c r="BY30" s="2">
        <f t="shared" si="7"/>
        <v>438.5163507051335</v>
      </c>
    </row>
    <row r="31" spans="1:77" x14ac:dyDescent="0.3">
      <c r="A31" t="s">
        <v>36</v>
      </c>
      <c r="B31">
        <v>8</v>
      </c>
      <c r="C31">
        <v>0</v>
      </c>
      <c r="D31">
        <v>12</v>
      </c>
      <c r="E31">
        <v>3</v>
      </c>
      <c r="F31">
        <v>1</v>
      </c>
      <c r="G31">
        <v>0</v>
      </c>
      <c r="H31">
        <v>6</v>
      </c>
      <c r="I31">
        <v>4</v>
      </c>
      <c r="J31">
        <v>0</v>
      </c>
      <c r="K31">
        <v>0</v>
      </c>
      <c r="L31">
        <v>0</v>
      </c>
      <c r="M31">
        <v>0</v>
      </c>
      <c r="N31">
        <v>7</v>
      </c>
      <c r="O31">
        <v>0</v>
      </c>
      <c r="P31">
        <v>10</v>
      </c>
      <c r="Q31">
        <v>0</v>
      </c>
      <c r="R31">
        <v>0</v>
      </c>
      <c r="S31">
        <v>0</v>
      </c>
      <c r="T31">
        <v>0</v>
      </c>
      <c r="U31">
        <v>5</v>
      </c>
      <c r="V31">
        <v>2</v>
      </c>
      <c r="W31">
        <v>0</v>
      </c>
      <c r="X31">
        <v>0</v>
      </c>
      <c r="Y31">
        <v>0</v>
      </c>
      <c r="Z31">
        <v>0</v>
      </c>
      <c r="AB31">
        <f t="shared" si="1"/>
        <v>58</v>
      </c>
      <c r="AD31" s="3">
        <f t="shared" si="2"/>
        <v>0.2862790522633909</v>
      </c>
      <c r="AE31" t="str">
        <f t="shared" si="3"/>
        <v>SM</v>
      </c>
      <c r="AF31" t="s">
        <v>36</v>
      </c>
      <c r="AG31" s="1">
        <f t="shared" ca="1" si="4"/>
        <v>0.26</v>
      </c>
      <c r="AH31" s="1">
        <f t="shared" ca="1" si="4"/>
        <v>0.38</v>
      </c>
      <c r="AI31" s="1">
        <f t="shared" ca="1" si="4"/>
        <v>0.3</v>
      </c>
      <c r="AJ31" s="1">
        <f t="shared" ca="1" si="4"/>
        <v>0.33</v>
      </c>
      <c r="AK31" s="1">
        <f t="shared" ca="1" si="4"/>
        <v>0.35</v>
      </c>
      <c r="AL31" s="1">
        <f t="shared" ca="1" si="4"/>
        <v>0.46</v>
      </c>
      <c r="AM31" s="1">
        <f t="shared" ca="1" si="4"/>
        <v>0.64</v>
      </c>
      <c r="AN31" s="1">
        <f t="shared" ca="1" si="4"/>
        <v>0.72</v>
      </c>
      <c r="AO31" s="1">
        <f t="shared" ca="1" si="4"/>
        <v>0.44</v>
      </c>
      <c r="AP31" s="1">
        <f t="shared" ca="1" si="4"/>
        <v>0.49</v>
      </c>
      <c r="AQ31" s="1">
        <f t="shared" ca="1" si="4"/>
        <v>0.63</v>
      </c>
      <c r="AR31" s="1">
        <f t="shared" ca="1" si="4"/>
        <v>0.5</v>
      </c>
      <c r="AS31" s="1">
        <f t="shared" ca="1" si="4"/>
        <v>0.66</v>
      </c>
      <c r="AT31" s="1">
        <f t="shared" ca="1" si="4"/>
        <v>0.45</v>
      </c>
      <c r="AU31" s="1">
        <f t="shared" ca="1" si="4"/>
        <v>0.67</v>
      </c>
      <c r="AV31" s="1">
        <f t="shared" ca="1" si="4"/>
        <v>0.37</v>
      </c>
      <c r="AW31" s="1">
        <f t="shared" ca="1" si="12"/>
        <v>0.59</v>
      </c>
      <c r="AX31" s="1">
        <f t="shared" ca="1" si="12"/>
        <v>0.46</v>
      </c>
      <c r="AY31" s="1">
        <f t="shared" ca="1" si="12"/>
        <v>0.61</v>
      </c>
      <c r="AZ31" s="1">
        <f t="shared" ca="1" si="13"/>
        <v>0.19</v>
      </c>
      <c r="BA31" s="1">
        <f t="shared" ca="1" si="13"/>
        <v>0.56999999999999995</v>
      </c>
      <c r="BB31" s="1">
        <f t="shared" ca="1" si="13"/>
        <v>0.57999999999999996</v>
      </c>
      <c r="BC31" s="1">
        <f t="shared" ca="1" si="13"/>
        <v>0.61</v>
      </c>
      <c r="BD31" s="1">
        <f t="shared" ca="1" si="13"/>
        <v>0.38</v>
      </c>
      <c r="BE31" s="1">
        <f t="shared" ca="1" si="13"/>
        <v>0.54</v>
      </c>
      <c r="BF31" s="1">
        <f t="shared" ca="1" si="13"/>
        <v>0.39</v>
      </c>
      <c r="BG31" s="1">
        <f t="shared" ca="1" si="13"/>
        <v>0.49</v>
      </c>
      <c r="BH31" s="1">
        <f t="shared" ca="1" si="13"/>
        <v>0.41</v>
      </c>
      <c r="BI31" s="1">
        <f t="shared" ca="1" si="13"/>
        <v>0.23</v>
      </c>
      <c r="BJ31" s="1">
        <f t="shared" ca="1" si="13"/>
        <v>0</v>
      </c>
      <c r="BK31" s="1">
        <f t="shared" ca="1" si="13"/>
        <v>0.6</v>
      </c>
      <c r="BL31" s="1">
        <f t="shared" ca="1" si="13"/>
        <v>0.51</v>
      </c>
      <c r="BM31" s="1">
        <f t="shared" ca="1" si="13"/>
        <v>0.36</v>
      </c>
      <c r="BN31" s="1">
        <f t="shared" ca="1" si="13"/>
        <v>0.49</v>
      </c>
      <c r="BO31" s="1">
        <f t="shared" ca="1" si="13"/>
        <v>0.33</v>
      </c>
      <c r="BP31" s="1">
        <f t="shared" ca="1" si="14"/>
        <v>0.47</v>
      </c>
      <c r="BQ31" s="1">
        <f t="shared" ca="1" si="14"/>
        <v>0.43</v>
      </c>
      <c r="BR31" t="str">
        <f t="shared" si="5"/>
        <v>(SM)</v>
      </c>
      <c r="BS31" t="s">
        <v>61</v>
      </c>
      <c r="BU31" cm="1">
        <f t="array" ref="BU31:BV31">_xlfn.XLOOKUP($AF31,Tabelle2!A$1:A$245,Tabelle2!B$1:C$245)</f>
        <v>43.942360000000001</v>
      </c>
      <c r="BV31">
        <v>12.457777</v>
      </c>
      <c r="BX31" s="2">
        <f t="shared" si="6"/>
        <v>308.08929047927847</v>
      </c>
      <c r="BY31" s="2">
        <f t="shared" si="7"/>
        <v>323.58053130498615</v>
      </c>
    </row>
    <row r="32" spans="1:77" x14ac:dyDescent="0.3">
      <c r="A32" t="s">
        <v>10</v>
      </c>
      <c r="B32">
        <v>0</v>
      </c>
      <c r="C32">
        <v>0</v>
      </c>
      <c r="D32">
        <v>10</v>
      </c>
      <c r="E32">
        <v>0</v>
      </c>
      <c r="F32">
        <v>0</v>
      </c>
      <c r="G32">
        <v>0</v>
      </c>
      <c r="H32">
        <v>0</v>
      </c>
      <c r="I32">
        <v>0</v>
      </c>
      <c r="J32">
        <v>8</v>
      </c>
      <c r="K32">
        <v>0</v>
      </c>
      <c r="L32">
        <v>3</v>
      </c>
      <c r="M32">
        <v>12</v>
      </c>
      <c r="N32">
        <v>2</v>
      </c>
      <c r="O32">
        <v>0</v>
      </c>
      <c r="P32">
        <v>6</v>
      </c>
      <c r="Q32">
        <v>7</v>
      </c>
      <c r="R32">
        <v>0</v>
      </c>
      <c r="S32">
        <v>0</v>
      </c>
      <c r="T32">
        <v>0</v>
      </c>
      <c r="U32">
        <v>0</v>
      </c>
      <c r="V32">
        <v>5</v>
      </c>
      <c r="W32">
        <v>0</v>
      </c>
      <c r="X32">
        <v>12</v>
      </c>
      <c r="Y32">
        <v>1</v>
      </c>
      <c r="Z32">
        <v>4</v>
      </c>
      <c r="AB32">
        <f t="shared" si="1"/>
        <v>70</v>
      </c>
      <c r="AD32" s="3">
        <f t="shared" si="2"/>
        <v>0.27196140647372513</v>
      </c>
      <c r="AE32" t="str">
        <f t="shared" si="3"/>
        <v>SR</v>
      </c>
      <c r="AF32" t="s">
        <v>10</v>
      </c>
      <c r="AG32" s="1">
        <f t="shared" ca="1" si="4"/>
        <v>0.52</v>
      </c>
      <c r="AH32" s="1">
        <f t="shared" ca="1" si="4"/>
        <v>0.4</v>
      </c>
      <c r="AI32" s="1">
        <f t="shared" ca="1" si="4"/>
        <v>0.41</v>
      </c>
      <c r="AJ32" s="1">
        <f t="shared" ca="1" si="4"/>
        <v>0.45</v>
      </c>
      <c r="AK32" s="1">
        <f t="shared" ca="1" si="4"/>
        <v>0.51</v>
      </c>
      <c r="AL32" s="1">
        <f t="shared" ca="1" si="4"/>
        <v>0.44</v>
      </c>
      <c r="AM32" s="1">
        <f t="shared" ca="1" si="4"/>
        <v>0.53</v>
      </c>
      <c r="AN32" s="1">
        <f t="shared" ca="1" si="4"/>
        <v>0.33</v>
      </c>
      <c r="AO32" s="1">
        <f t="shared" ca="1" si="4"/>
        <v>0.56999999999999995</v>
      </c>
      <c r="AP32" s="1">
        <f t="shared" ca="1" si="4"/>
        <v>0.28999999999999998</v>
      </c>
      <c r="AQ32" s="1">
        <f t="shared" ca="1" si="4"/>
        <v>0.42</v>
      </c>
      <c r="AR32" s="1">
        <f t="shared" ca="1" si="4"/>
        <v>0.43</v>
      </c>
      <c r="AS32" s="1">
        <f t="shared" ca="1" si="4"/>
        <v>0.66</v>
      </c>
      <c r="AT32" s="1">
        <f t="shared" ca="1" si="4"/>
        <v>0.56000000000000005</v>
      </c>
      <c r="AU32" s="1">
        <f t="shared" ca="1" si="4"/>
        <v>0.52</v>
      </c>
      <c r="AV32" s="1">
        <f t="shared" ca="1" si="4"/>
        <v>0.55000000000000004</v>
      </c>
      <c r="AW32" s="1">
        <f t="shared" ca="1" si="12"/>
        <v>0.36</v>
      </c>
      <c r="AX32" s="1">
        <f t="shared" ca="1" si="12"/>
        <v>0.44</v>
      </c>
      <c r="AY32" s="1">
        <f t="shared" ca="1" si="12"/>
        <v>0.75</v>
      </c>
      <c r="AZ32" s="1">
        <f t="shared" ca="1" si="13"/>
        <v>0.42</v>
      </c>
      <c r="BA32" s="1">
        <f t="shared" ca="1" si="13"/>
        <v>0.46</v>
      </c>
      <c r="BB32" s="1">
        <f t="shared" ca="1" si="13"/>
        <v>0.3</v>
      </c>
      <c r="BC32" s="1">
        <f t="shared" ca="1" si="13"/>
        <v>0.52</v>
      </c>
      <c r="BD32" s="1">
        <f t="shared" ca="1" si="13"/>
        <v>0.32</v>
      </c>
      <c r="BE32" s="1">
        <f t="shared" ca="1" si="13"/>
        <v>0.37</v>
      </c>
      <c r="BF32" s="1">
        <f t="shared" ca="1" si="13"/>
        <v>0.32</v>
      </c>
      <c r="BG32" s="1">
        <f t="shared" ca="1" si="13"/>
        <v>0.56999999999999995</v>
      </c>
      <c r="BH32" s="1">
        <f t="shared" ca="1" si="13"/>
        <v>0.38</v>
      </c>
      <c r="BI32" s="1">
        <f t="shared" ca="1" si="13"/>
        <v>0.55000000000000004</v>
      </c>
      <c r="BJ32" s="1">
        <f t="shared" ca="1" si="13"/>
        <v>0.6</v>
      </c>
      <c r="BK32" s="1">
        <f t="shared" ca="1" si="13"/>
        <v>0</v>
      </c>
      <c r="BL32" s="1">
        <f t="shared" ca="1" si="13"/>
        <v>0.42</v>
      </c>
      <c r="BM32" s="1">
        <f t="shared" ca="1" si="13"/>
        <v>0.57999999999999996</v>
      </c>
      <c r="BN32" s="1">
        <f t="shared" ca="1" si="13"/>
        <v>0.3</v>
      </c>
      <c r="BO32" s="1">
        <f t="shared" ref="BO32:BQ38" ca="1" si="15">ROUND((1-SUMPRODUCT($B32:$Z32,INDIRECT(BO$39))/SQRT(SUMSQ($B32:$Z32)*SUMSQ(INDIRECT(BO$39)))),2)</f>
        <v>0.39</v>
      </c>
      <c r="BP32" s="1">
        <f t="shared" ca="1" si="15"/>
        <v>0.43</v>
      </c>
      <c r="BQ32" s="1">
        <f t="shared" ca="1" si="15"/>
        <v>0.46</v>
      </c>
      <c r="BR32" t="str">
        <f t="shared" si="5"/>
        <v>(SR)</v>
      </c>
      <c r="BS32" t="s">
        <v>61</v>
      </c>
      <c r="BU32" cm="1">
        <f t="array" ref="BU32:BV32">_xlfn.XLOOKUP($AF32,Tabelle2!A$1:A$245,Tabelle2!B$1:C$245)</f>
        <v>3.919305</v>
      </c>
      <c r="BV32">
        <v>-56.027782999999999</v>
      </c>
      <c r="BX32" s="2">
        <f t="shared" si="6"/>
        <v>688.83050737306712</v>
      </c>
      <c r="BY32" s="2">
        <f t="shared" si="7"/>
        <v>704.17022473206168</v>
      </c>
    </row>
    <row r="33" spans="1:77" x14ac:dyDescent="0.3">
      <c r="A33" t="s">
        <v>9</v>
      </c>
      <c r="B33">
        <v>7</v>
      </c>
      <c r="C33">
        <v>0</v>
      </c>
      <c r="D33">
        <v>10</v>
      </c>
      <c r="E33">
        <v>0</v>
      </c>
      <c r="F33">
        <v>0</v>
      </c>
      <c r="G33">
        <v>0</v>
      </c>
      <c r="H33">
        <v>0</v>
      </c>
      <c r="I33">
        <v>0</v>
      </c>
      <c r="J33">
        <v>12</v>
      </c>
      <c r="K33">
        <v>0</v>
      </c>
      <c r="L33">
        <v>2</v>
      </c>
      <c r="M33">
        <v>6</v>
      </c>
      <c r="N33">
        <v>1</v>
      </c>
      <c r="O33">
        <v>0</v>
      </c>
      <c r="P33">
        <v>3</v>
      </c>
      <c r="Q33">
        <v>0</v>
      </c>
      <c r="R33">
        <v>5</v>
      </c>
      <c r="S33">
        <v>0</v>
      </c>
      <c r="T33">
        <v>0</v>
      </c>
      <c r="U33">
        <v>8</v>
      </c>
      <c r="V33">
        <v>0</v>
      </c>
      <c r="W33">
        <v>12</v>
      </c>
      <c r="X33">
        <v>4</v>
      </c>
      <c r="Y33">
        <v>0</v>
      </c>
      <c r="Z33">
        <v>0</v>
      </c>
      <c r="AB33">
        <f t="shared" si="1"/>
        <v>70</v>
      </c>
      <c r="AD33" s="3">
        <f t="shared" si="2"/>
        <v>0.26891323595747252</v>
      </c>
      <c r="AE33" t="str">
        <f t="shared" si="3"/>
        <v>SI</v>
      </c>
      <c r="AF33" t="s">
        <v>9</v>
      </c>
      <c r="AG33" s="1">
        <f t="shared" ref="AG33:AV38" ca="1" si="16">ROUND((1-SUMPRODUCT($B33:$Z33,INDIRECT(AG$39))/SQRT(SUMSQ($B33:$Z33)*SUMSQ(INDIRECT(AG$39)))),2)</f>
        <v>0.37</v>
      </c>
      <c r="AH33" s="1">
        <f t="shared" ca="1" si="16"/>
        <v>0.21</v>
      </c>
      <c r="AI33" s="1">
        <f t="shared" ca="1" si="16"/>
        <v>0.63</v>
      </c>
      <c r="AJ33" s="1">
        <f t="shared" ca="1" si="16"/>
        <v>0.48</v>
      </c>
      <c r="AK33" s="1">
        <f t="shared" ca="1" si="16"/>
        <v>0.52</v>
      </c>
      <c r="AL33" s="1">
        <f t="shared" ca="1" si="16"/>
        <v>0.45</v>
      </c>
      <c r="AM33" s="1">
        <f t="shared" ca="1" si="16"/>
        <v>0.33</v>
      </c>
      <c r="AN33" s="1">
        <f t="shared" ca="1" si="16"/>
        <v>0.47</v>
      </c>
      <c r="AO33" s="1">
        <f t="shared" ca="1" si="16"/>
        <v>0.55000000000000004</v>
      </c>
      <c r="AP33" s="1">
        <f t="shared" ca="1" si="16"/>
        <v>0.36</v>
      </c>
      <c r="AQ33" s="1">
        <f t="shared" ca="1" si="16"/>
        <v>0.56000000000000005</v>
      </c>
      <c r="AR33" s="1">
        <f t="shared" ca="1" si="16"/>
        <v>0.55000000000000004</v>
      </c>
      <c r="AS33" s="1">
        <f t="shared" ca="1" si="16"/>
        <v>0.35</v>
      </c>
      <c r="AT33" s="1">
        <f t="shared" ca="1" si="16"/>
        <v>0.42</v>
      </c>
      <c r="AU33" s="1">
        <f t="shared" ca="1" si="16"/>
        <v>0.53</v>
      </c>
      <c r="AV33" s="1">
        <f t="shared" ca="1" si="16"/>
        <v>0.42</v>
      </c>
      <c r="AW33" s="1">
        <f t="shared" ca="1" si="12"/>
        <v>0.34</v>
      </c>
      <c r="AX33" s="1">
        <f t="shared" ca="1" si="12"/>
        <v>0.5</v>
      </c>
      <c r="AY33" s="1">
        <f t="shared" ca="1" si="12"/>
        <v>0.6</v>
      </c>
      <c r="AZ33" s="1">
        <f t="shared" ref="AZ33:BO38" ca="1" si="17">ROUND((1-SUMPRODUCT($B33:$Z33,INDIRECT(AZ$39))/SQRT(SUMSQ($B33:$Z33)*SUMSQ(INDIRECT(AZ$39)))),2)</f>
        <v>0.57999999999999996</v>
      </c>
      <c r="BA33" s="1">
        <f t="shared" ca="1" si="17"/>
        <v>0.44</v>
      </c>
      <c r="BB33" s="1">
        <f t="shared" ca="1" si="17"/>
        <v>0.44</v>
      </c>
      <c r="BC33" s="1">
        <f t="shared" ca="1" si="17"/>
        <v>0.37</v>
      </c>
      <c r="BD33" s="1">
        <f t="shared" ca="1" si="17"/>
        <v>0.4</v>
      </c>
      <c r="BE33" s="1">
        <f t="shared" ca="1" si="17"/>
        <v>0.49</v>
      </c>
      <c r="BF33" s="1">
        <f t="shared" ca="1" si="17"/>
        <v>0.25</v>
      </c>
      <c r="BG33" s="1">
        <f t="shared" ca="1" si="17"/>
        <v>0.48</v>
      </c>
      <c r="BH33" s="1">
        <f t="shared" ca="1" si="17"/>
        <v>0.47</v>
      </c>
      <c r="BI33" s="1">
        <f t="shared" ca="1" si="17"/>
        <v>0.49</v>
      </c>
      <c r="BJ33" s="1">
        <f t="shared" ca="1" si="17"/>
        <v>0.51</v>
      </c>
      <c r="BK33" s="1">
        <f t="shared" ca="1" si="17"/>
        <v>0.42</v>
      </c>
      <c r="BL33" s="1">
        <f t="shared" ca="1" si="17"/>
        <v>0</v>
      </c>
      <c r="BM33" s="1">
        <f t="shared" ca="1" si="17"/>
        <v>0.59</v>
      </c>
      <c r="BN33" s="1">
        <f t="shared" ca="1" si="17"/>
        <v>0.45</v>
      </c>
      <c r="BO33" s="1">
        <f t="shared" ca="1" si="17"/>
        <v>0.39</v>
      </c>
      <c r="BP33" s="1">
        <f t="shared" ca="1" si="15"/>
        <v>0.56000000000000005</v>
      </c>
      <c r="BQ33" s="1">
        <f t="shared" ca="1" si="15"/>
        <v>0.52</v>
      </c>
      <c r="BR33" t="str">
        <f t="shared" si="5"/>
        <v>(SI)</v>
      </c>
      <c r="BS33" t="s">
        <v>61</v>
      </c>
      <c r="BU33" cm="1">
        <f t="array" ref="BU33:BV33">_xlfn.XLOOKUP($AF33,Tabelle2!A$1:A$245,Tabelle2!B$1:C$245)</f>
        <v>46.151240999999999</v>
      </c>
      <c r="BV33">
        <v>14.995463000000001</v>
      </c>
      <c r="BX33" s="2">
        <f t="shared" si="6"/>
        <v>287.07610095854932</v>
      </c>
      <c r="BY33" s="2">
        <f t="shared" si="7"/>
        <v>309.47803821368069</v>
      </c>
    </row>
    <row r="34" spans="1:77" x14ac:dyDescent="0.3">
      <c r="A34" t="s">
        <v>29</v>
      </c>
      <c r="B34">
        <v>0</v>
      </c>
      <c r="C34">
        <v>6</v>
      </c>
      <c r="D34">
        <v>12</v>
      </c>
      <c r="E34">
        <v>0</v>
      </c>
      <c r="F34">
        <v>5</v>
      </c>
      <c r="G34">
        <v>0</v>
      </c>
      <c r="H34">
        <v>12</v>
      </c>
      <c r="I34">
        <v>0</v>
      </c>
      <c r="J34">
        <v>7</v>
      </c>
      <c r="K34">
        <v>0</v>
      </c>
      <c r="L34">
        <v>0</v>
      </c>
      <c r="M34">
        <v>0</v>
      </c>
      <c r="N34">
        <v>10</v>
      </c>
      <c r="O34">
        <v>0</v>
      </c>
      <c r="P34">
        <v>1</v>
      </c>
      <c r="Q34">
        <v>0</v>
      </c>
      <c r="R34">
        <v>0</v>
      </c>
      <c r="S34">
        <v>4</v>
      </c>
      <c r="T34">
        <v>0</v>
      </c>
      <c r="U34">
        <v>3</v>
      </c>
      <c r="V34">
        <v>8</v>
      </c>
      <c r="W34">
        <v>0</v>
      </c>
      <c r="X34">
        <v>0</v>
      </c>
      <c r="Y34">
        <v>0</v>
      </c>
      <c r="Z34">
        <v>2</v>
      </c>
      <c r="AB34">
        <f t="shared" si="1"/>
        <v>70</v>
      </c>
      <c r="AD34" s="3">
        <f t="shared" si="2"/>
        <v>0.32682847576627094</v>
      </c>
      <c r="AE34" t="str">
        <f t="shared" si="3"/>
        <v>ES</v>
      </c>
      <c r="AF34" t="s">
        <v>29</v>
      </c>
      <c r="AG34" s="1">
        <f t="shared" ca="1" si="16"/>
        <v>0.67</v>
      </c>
      <c r="AH34" s="1">
        <f t="shared" ca="1" si="16"/>
        <v>0.64</v>
      </c>
      <c r="AI34" s="1">
        <f t="shared" ca="1" si="16"/>
        <v>0.43</v>
      </c>
      <c r="AJ34" s="1">
        <f t="shared" ca="1" si="16"/>
        <v>0.43</v>
      </c>
      <c r="AK34" s="1">
        <f t="shared" ca="1" si="16"/>
        <v>0.44</v>
      </c>
      <c r="AL34" s="1">
        <f t="shared" ca="1" si="16"/>
        <v>0.35</v>
      </c>
      <c r="AM34" s="1">
        <f t="shared" ca="1" si="16"/>
        <v>0.72</v>
      </c>
      <c r="AN34" s="1">
        <f t="shared" ca="1" si="16"/>
        <v>0.73</v>
      </c>
      <c r="AO34" s="1">
        <f t="shared" ca="1" si="16"/>
        <v>0.39</v>
      </c>
      <c r="AP34" s="1">
        <f t="shared" ca="1" si="16"/>
        <v>0.34</v>
      </c>
      <c r="AQ34" s="1">
        <f t="shared" ca="1" si="16"/>
        <v>0.55000000000000004</v>
      </c>
      <c r="AR34" s="1">
        <f t="shared" ca="1" si="16"/>
        <v>0.46</v>
      </c>
      <c r="AS34" s="1">
        <f t="shared" ca="1" si="16"/>
        <v>0.63</v>
      </c>
      <c r="AT34" s="1">
        <f t="shared" ca="1" si="16"/>
        <v>0.54</v>
      </c>
      <c r="AU34" s="1">
        <f t="shared" ca="1" si="16"/>
        <v>0.51</v>
      </c>
      <c r="AV34" s="1">
        <f t="shared" ca="1" si="16"/>
        <v>0.56999999999999995</v>
      </c>
      <c r="AW34" s="1">
        <f t="shared" ca="1" si="12"/>
        <v>0.47</v>
      </c>
      <c r="AX34" s="1">
        <f t="shared" ca="1" si="12"/>
        <v>0.28999999999999998</v>
      </c>
      <c r="AY34" s="1">
        <f t="shared" ca="1" si="12"/>
        <v>0.78</v>
      </c>
      <c r="AZ34" s="1">
        <f t="shared" ca="1" si="17"/>
        <v>0.25</v>
      </c>
      <c r="BA34" s="1">
        <f t="shared" ca="1" si="17"/>
        <v>0.44</v>
      </c>
      <c r="BB34" s="1">
        <f t="shared" ca="1" si="17"/>
        <v>0.51</v>
      </c>
      <c r="BC34" s="1">
        <f t="shared" ca="1" si="17"/>
        <v>0.52</v>
      </c>
      <c r="BD34" s="1">
        <f t="shared" ca="1" si="17"/>
        <v>0.44</v>
      </c>
      <c r="BE34" s="1">
        <f t="shared" ca="1" si="17"/>
        <v>0.7</v>
      </c>
      <c r="BF34" s="1">
        <f t="shared" ca="1" si="17"/>
        <v>0.47</v>
      </c>
      <c r="BG34" s="1">
        <f t="shared" ca="1" si="17"/>
        <v>0.54</v>
      </c>
      <c r="BH34" s="1">
        <f t="shared" ca="1" si="17"/>
        <v>0.48</v>
      </c>
      <c r="BI34" s="1">
        <f t="shared" ca="1" si="17"/>
        <v>0.45</v>
      </c>
      <c r="BJ34" s="1">
        <f t="shared" ca="1" si="17"/>
        <v>0.36</v>
      </c>
      <c r="BK34" s="1">
        <f t="shared" ca="1" si="17"/>
        <v>0.57999999999999996</v>
      </c>
      <c r="BL34" s="1">
        <f t="shared" ca="1" si="17"/>
        <v>0.59</v>
      </c>
      <c r="BM34" s="1">
        <f t="shared" ca="1" si="17"/>
        <v>0</v>
      </c>
      <c r="BN34" s="1">
        <f t="shared" ca="1" si="17"/>
        <v>0.47</v>
      </c>
      <c r="BO34" s="1">
        <f t="shared" ca="1" si="17"/>
        <v>0.45</v>
      </c>
      <c r="BP34" s="1">
        <f t="shared" ca="1" si="15"/>
        <v>0.33</v>
      </c>
      <c r="BQ34" s="1">
        <f t="shared" ca="1" si="15"/>
        <v>0.45</v>
      </c>
      <c r="BR34" t="str">
        <f t="shared" si="5"/>
        <v>(ES)</v>
      </c>
      <c r="BS34" t="s">
        <v>61</v>
      </c>
      <c r="BU34" cm="1">
        <f t="array" ref="BU34:BV34">_xlfn.XLOOKUP($AF34,Tabelle2!A$1:A$245,Tabelle2!B$1:C$245)</f>
        <v>40.463667000000001</v>
      </c>
      <c r="BV34">
        <v>-3.7492200000000002</v>
      </c>
      <c r="BX34" s="2">
        <f t="shared" si="6"/>
        <v>341.1822616685069</v>
      </c>
      <c r="BY34" s="2">
        <f t="shared" si="7"/>
        <v>413.64646665841735</v>
      </c>
    </row>
    <row r="35" spans="1:77" x14ac:dyDescent="0.3">
      <c r="A35" t="s">
        <v>17</v>
      </c>
      <c r="B35">
        <v>0</v>
      </c>
      <c r="C35">
        <v>1</v>
      </c>
      <c r="D35">
        <v>12</v>
      </c>
      <c r="E35">
        <v>2</v>
      </c>
      <c r="F35">
        <v>0</v>
      </c>
      <c r="G35">
        <v>0</v>
      </c>
      <c r="H35">
        <v>0</v>
      </c>
      <c r="I35">
        <v>0</v>
      </c>
      <c r="J35">
        <v>5</v>
      </c>
      <c r="K35">
        <v>0</v>
      </c>
      <c r="L35">
        <v>0</v>
      </c>
      <c r="M35">
        <v>10</v>
      </c>
      <c r="N35">
        <v>0</v>
      </c>
      <c r="O35">
        <v>0</v>
      </c>
      <c r="P35">
        <v>7</v>
      </c>
      <c r="Q35">
        <v>0</v>
      </c>
      <c r="R35">
        <v>6</v>
      </c>
      <c r="S35">
        <v>0</v>
      </c>
      <c r="T35">
        <v>0</v>
      </c>
      <c r="U35">
        <v>4</v>
      </c>
      <c r="V35">
        <v>12</v>
      </c>
      <c r="W35">
        <v>0</v>
      </c>
      <c r="X35">
        <v>0</v>
      </c>
      <c r="Y35">
        <v>3</v>
      </c>
      <c r="Z35">
        <v>8</v>
      </c>
      <c r="AB35">
        <f t="shared" si="1"/>
        <v>70</v>
      </c>
      <c r="AD35" s="3">
        <f t="shared" si="2"/>
        <v>0.17645206363114507</v>
      </c>
      <c r="AE35" t="str">
        <f t="shared" si="3"/>
        <v>SE</v>
      </c>
      <c r="AF35" t="s">
        <v>17</v>
      </c>
      <c r="AG35" s="1">
        <f t="shared" ca="1" si="16"/>
        <v>0.44</v>
      </c>
      <c r="AH35" s="1">
        <f t="shared" ca="1" si="16"/>
        <v>0.49</v>
      </c>
      <c r="AI35" s="1">
        <f t="shared" ca="1" si="16"/>
        <v>0.28999999999999998</v>
      </c>
      <c r="AJ35" s="1">
        <f t="shared" ca="1" si="16"/>
        <v>0.41</v>
      </c>
      <c r="AK35" s="1">
        <f t="shared" ca="1" si="16"/>
        <v>0.34</v>
      </c>
      <c r="AL35" s="1">
        <f t="shared" ca="1" si="16"/>
        <v>0.37</v>
      </c>
      <c r="AM35" s="1">
        <f t="shared" ca="1" si="16"/>
        <v>0.48</v>
      </c>
      <c r="AN35" s="1">
        <f t="shared" ca="1" si="16"/>
        <v>0.43</v>
      </c>
      <c r="AO35" s="1">
        <f t="shared" ca="1" si="16"/>
        <v>0.41</v>
      </c>
      <c r="AP35" s="1">
        <f t="shared" ca="1" si="16"/>
        <v>0.3</v>
      </c>
      <c r="AQ35" s="1">
        <f t="shared" ca="1" si="16"/>
        <v>0.35</v>
      </c>
      <c r="AR35" s="1">
        <f t="shared" ca="1" si="16"/>
        <v>0.32</v>
      </c>
      <c r="AS35" s="1">
        <f t="shared" ca="1" si="16"/>
        <v>0.56000000000000005</v>
      </c>
      <c r="AT35" s="1">
        <f t="shared" ca="1" si="16"/>
        <v>0.52</v>
      </c>
      <c r="AU35" s="1">
        <f t="shared" ca="1" si="16"/>
        <v>0.4</v>
      </c>
      <c r="AV35" s="1">
        <f t="shared" ca="1" si="16"/>
        <v>0.47</v>
      </c>
      <c r="AW35" s="1">
        <f t="shared" ca="1" si="12"/>
        <v>0.35</v>
      </c>
      <c r="AX35" s="1">
        <f t="shared" ca="1" si="12"/>
        <v>0.23</v>
      </c>
      <c r="AY35" s="1">
        <f t="shared" ca="1" si="12"/>
        <v>0.56999999999999995</v>
      </c>
      <c r="AZ35" s="1">
        <f t="shared" ca="1" si="17"/>
        <v>0.34</v>
      </c>
      <c r="BA35" s="1">
        <f t="shared" ca="1" si="17"/>
        <v>0.38</v>
      </c>
      <c r="BB35" s="1">
        <f t="shared" ca="1" si="17"/>
        <v>0.34</v>
      </c>
      <c r="BC35" s="1">
        <f t="shared" ca="1" si="17"/>
        <v>0.36</v>
      </c>
      <c r="BD35" s="1">
        <f t="shared" ca="1" si="17"/>
        <v>0.3</v>
      </c>
      <c r="BE35" s="1">
        <f t="shared" ca="1" si="17"/>
        <v>0.34</v>
      </c>
      <c r="BF35" s="1">
        <f t="shared" ca="1" si="17"/>
        <v>0.33</v>
      </c>
      <c r="BG35" s="1">
        <f t="shared" ca="1" si="17"/>
        <v>0.53</v>
      </c>
      <c r="BH35" s="1">
        <f t="shared" ca="1" si="17"/>
        <v>0.22</v>
      </c>
      <c r="BI35" s="1">
        <f t="shared" ca="1" si="17"/>
        <v>0.47</v>
      </c>
      <c r="BJ35" s="1">
        <f t="shared" ca="1" si="17"/>
        <v>0.49</v>
      </c>
      <c r="BK35" s="1">
        <f t="shared" ca="1" si="17"/>
        <v>0.3</v>
      </c>
      <c r="BL35" s="1">
        <f t="shared" ca="1" si="17"/>
        <v>0.45</v>
      </c>
      <c r="BM35" s="1">
        <f t="shared" ca="1" si="17"/>
        <v>0.47</v>
      </c>
      <c r="BN35" s="1">
        <f t="shared" ca="1" si="17"/>
        <v>0</v>
      </c>
      <c r="BO35" s="1">
        <f t="shared" ca="1" si="17"/>
        <v>0.41</v>
      </c>
      <c r="BP35" s="1">
        <f t="shared" ca="1" si="15"/>
        <v>0.36</v>
      </c>
      <c r="BQ35" s="1">
        <f t="shared" ca="1" si="15"/>
        <v>0.19</v>
      </c>
      <c r="BR35" t="str">
        <f t="shared" si="5"/>
        <v>(SE)</v>
      </c>
      <c r="BS35" t="s">
        <v>61</v>
      </c>
      <c r="BU35" cm="1">
        <f t="array" ref="BU35:BV35">_xlfn.XLOOKUP($AF35,Tabelle2!A$1:A$245,Tabelle2!B$1:C$245)</f>
        <v>60.128160999999999</v>
      </c>
      <c r="BV35">
        <v>18.643501000000001</v>
      </c>
      <c r="BX35" s="2">
        <f t="shared" si="6"/>
        <v>154.11299933556893</v>
      </c>
      <c r="BY35" s="2">
        <f t="shared" si="7"/>
        <v>289.20506878727429</v>
      </c>
    </row>
    <row r="36" spans="1:77" x14ac:dyDescent="0.3">
      <c r="A36" t="s">
        <v>2</v>
      </c>
      <c r="B36">
        <v>4</v>
      </c>
      <c r="C36">
        <v>0</v>
      </c>
      <c r="D36" s="4">
        <v>12</v>
      </c>
      <c r="E36">
        <v>0</v>
      </c>
      <c r="F36">
        <v>0</v>
      </c>
      <c r="G36">
        <v>0</v>
      </c>
      <c r="H36">
        <v>1</v>
      </c>
      <c r="I36">
        <v>0</v>
      </c>
      <c r="J36">
        <v>5</v>
      </c>
      <c r="K36">
        <v>0</v>
      </c>
      <c r="L36">
        <v>12</v>
      </c>
      <c r="M36">
        <v>8</v>
      </c>
      <c r="N36">
        <v>10</v>
      </c>
      <c r="O36">
        <v>0</v>
      </c>
      <c r="P36">
        <v>6</v>
      </c>
      <c r="Q36">
        <v>0</v>
      </c>
      <c r="R36">
        <v>0</v>
      </c>
      <c r="S36">
        <v>0</v>
      </c>
      <c r="T36">
        <v>0</v>
      </c>
      <c r="U36">
        <v>7</v>
      </c>
      <c r="V36">
        <v>0</v>
      </c>
      <c r="W36">
        <v>0</v>
      </c>
      <c r="X36">
        <v>0</v>
      </c>
      <c r="Y36">
        <v>2</v>
      </c>
      <c r="Z36">
        <v>3</v>
      </c>
      <c r="AB36">
        <f t="shared" si="1"/>
        <v>70</v>
      </c>
      <c r="AD36" s="3">
        <f t="shared" si="2"/>
        <v>0.19392824125765984</v>
      </c>
      <c r="AE36" t="str">
        <f t="shared" si="3"/>
        <v>CH</v>
      </c>
      <c r="AF36" t="s">
        <v>2</v>
      </c>
      <c r="AG36" s="1">
        <f t="shared" ca="1" si="16"/>
        <v>0.26</v>
      </c>
      <c r="AH36" s="1">
        <f t="shared" ca="1" si="16"/>
        <v>0.31</v>
      </c>
      <c r="AI36" s="1">
        <f t="shared" ca="1" si="16"/>
        <v>0.3</v>
      </c>
      <c r="AJ36" s="1">
        <f t="shared" ca="1" si="16"/>
        <v>0.38</v>
      </c>
      <c r="AK36" s="1">
        <f t="shared" ca="1" si="16"/>
        <v>0.39</v>
      </c>
      <c r="AL36" s="1">
        <f t="shared" ca="1" si="16"/>
        <v>0.43</v>
      </c>
      <c r="AM36" s="1">
        <f t="shared" ca="1" si="16"/>
        <v>0.44</v>
      </c>
      <c r="AN36" s="1">
        <f t="shared" ca="1" si="16"/>
        <v>0.46</v>
      </c>
      <c r="AO36" s="1">
        <f t="shared" ca="1" si="16"/>
        <v>0.43</v>
      </c>
      <c r="AP36" s="1">
        <f t="shared" ca="1" si="16"/>
        <v>0.32</v>
      </c>
      <c r="AQ36" s="1">
        <f t="shared" ca="1" si="16"/>
        <v>0.53</v>
      </c>
      <c r="AR36" s="1">
        <f t="shared" ca="1" si="16"/>
        <v>0.45</v>
      </c>
      <c r="AS36" s="1">
        <f t="shared" ca="1" si="16"/>
        <v>0.47</v>
      </c>
      <c r="AT36" s="1">
        <f t="shared" ca="1" si="16"/>
        <v>0.48</v>
      </c>
      <c r="AU36" s="1">
        <f t="shared" ca="1" si="16"/>
        <v>0.65</v>
      </c>
      <c r="AV36" s="1">
        <f t="shared" ca="1" si="16"/>
        <v>0.27</v>
      </c>
      <c r="AW36" s="1">
        <f t="shared" ca="1" si="12"/>
        <v>0.3</v>
      </c>
      <c r="AX36" s="1">
        <f t="shared" ca="1" si="12"/>
        <v>0.35</v>
      </c>
      <c r="AY36" s="1">
        <f t="shared" ca="1" si="12"/>
        <v>0.67</v>
      </c>
      <c r="AZ36" s="1">
        <f t="shared" ca="1" si="17"/>
        <v>0.32</v>
      </c>
      <c r="BA36" s="1">
        <f t="shared" ca="1" si="17"/>
        <v>0.49</v>
      </c>
      <c r="BB36" s="1">
        <f t="shared" ca="1" si="17"/>
        <v>0.4</v>
      </c>
      <c r="BC36" s="1">
        <f t="shared" ca="1" si="17"/>
        <v>0.53</v>
      </c>
      <c r="BD36" s="1">
        <f t="shared" ca="1" si="17"/>
        <v>0.26</v>
      </c>
      <c r="BE36" s="1">
        <f t="shared" ca="1" si="17"/>
        <v>0.44</v>
      </c>
      <c r="BF36" s="1">
        <f t="shared" ca="1" si="17"/>
        <v>0.3</v>
      </c>
      <c r="BG36" s="1">
        <f t="shared" ca="1" si="17"/>
        <v>0.52</v>
      </c>
      <c r="BH36" s="1">
        <f t="shared" ca="1" si="17"/>
        <v>0.35</v>
      </c>
      <c r="BI36" s="1">
        <f t="shared" ca="1" si="17"/>
        <v>0.3</v>
      </c>
      <c r="BJ36" s="1">
        <f t="shared" ca="1" si="17"/>
        <v>0.33</v>
      </c>
      <c r="BK36" s="1">
        <f t="shared" ca="1" si="17"/>
        <v>0.39</v>
      </c>
      <c r="BL36" s="1">
        <f t="shared" ca="1" si="17"/>
        <v>0.39</v>
      </c>
      <c r="BM36" s="1">
        <f t="shared" ca="1" si="17"/>
        <v>0.45</v>
      </c>
      <c r="BN36" s="1">
        <f t="shared" ca="1" si="17"/>
        <v>0.41</v>
      </c>
      <c r="BO36" s="1">
        <f t="shared" ca="1" si="17"/>
        <v>0</v>
      </c>
      <c r="BP36" s="1">
        <f t="shared" ca="1" si="15"/>
        <v>0.39</v>
      </c>
      <c r="BQ36" s="1">
        <f t="shared" ca="1" si="15"/>
        <v>0.32</v>
      </c>
      <c r="BR36" t="str">
        <f t="shared" si="5"/>
        <v>(CH)</v>
      </c>
      <c r="BS36" t="s">
        <v>58</v>
      </c>
      <c r="BU36" cm="1">
        <f t="array" ref="BU36:BV36">_xlfn.XLOOKUP($AF36,Tabelle2!A$1:A$245,Tabelle2!B$1:C$245)</f>
        <v>46.818187999999999</v>
      </c>
      <c r="BV36">
        <v>8.2275120000000008</v>
      </c>
      <c r="BX36" s="2">
        <f t="shared" si="6"/>
        <v>280.73140257448887</v>
      </c>
      <c r="BY36" s="2">
        <f t="shared" si="7"/>
        <v>347.08906740318389</v>
      </c>
    </row>
    <row r="37" spans="1:77" x14ac:dyDescent="0.3">
      <c r="A37" t="s">
        <v>20</v>
      </c>
      <c r="B37">
        <v>0</v>
      </c>
      <c r="C37">
        <v>0</v>
      </c>
      <c r="D37">
        <v>12</v>
      </c>
      <c r="E37">
        <v>0</v>
      </c>
      <c r="F37">
        <v>7</v>
      </c>
      <c r="G37">
        <v>0</v>
      </c>
      <c r="H37">
        <v>0</v>
      </c>
      <c r="I37">
        <v>0</v>
      </c>
      <c r="J37">
        <v>6</v>
      </c>
      <c r="K37">
        <v>0</v>
      </c>
      <c r="L37">
        <v>0</v>
      </c>
      <c r="M37">
        <v>4</v>
      </c>
      <c r="N37">
        <v>10</v>
      </c>
      <c r="O37">
        <v>0</v>
      </c>
      <c r="P37">
        <v>2</v>
      </c>
      <c r="Q37">
        <v>5</v>
      </c>
      <c r="R37">
        <v>1</v>
      </c>
      <c r="S37">
        <v>0</v>
      </c>
      <c r="T37">
        <v>0</v>
      </c>
      <c r="U37">
        <v>3</v>
      </c>
      <c r="V37">
        <v>8</v>
      </c>
      <c r="W37">
        <v>0</v>
      </c>
      <c r="X37">
        <v>0</v>
      </c>
      <c r="Y37">
        <v>12</v>
      </c>
      <c r="Z37">
        <v>0</v>
      </c>
      <c r="AB37">
        <f t="shared" si="1"/>
        <v>70</v>
      </c>
      <c r="AD37" s="3">
        <f t="shared" si="2"/>
        <v>0.16134668529504925</v>
      </c>
      <c r="AE37" t="str">
        <f t="shared" si="3"/>
        <v>UA</v>
      </c>
      <c r="AF37" t="s">
        <v>20</v>
      </c>
      <c r="AG37" s="1">
        <f t="shared" ca="1" si="16"/>
        <v>0.62</v>
      </c>
      <c r="AH37" s="1">
        <f t="shared" ca="1" si="16"/>
        <v>0.61</v>
      </c>
      <c r="AI37" s="1">
        <f t="shared" ca="1" si="16"/>
        <v>0.34</v>
      </c>
      <c r="AJ37" s="1">
        <f t="shared" ca="1" si="16"/>
        <v>0.45</v>
      </c>
      <c r="AK37" s="1">
        <f t="shared" ca="1" si="16"/>
        <v>0.36</v>
      </c>
      <c r="AL37" s="1">
        <f t="shared" ca="1" si="16"/>
        <v>0.33</v>
      </c>
      <c r="AM37" s="1">
        <f t="shared" ca="1" si="16"/>
        <v>0.48</v>
      </c>
      <c r="AN37" s="1">
        <f t="shared" ca="1" si="16"/>
        <v>0.63</v>
      </c>
      <c r="AO37" s="1">
        <f t="shared" ca="1" si="16"/>
        <v>0.08</v>
      </c>
      <c r="AP37" s="1">
        <f t="shared" ca="1" si="16"/>
        <v>0.19</v>
      </c>
      <c r="AQ37" s="1">
        <f t="shared" ca="1" si="16"/>
        <v>0.27</v>
      </c>
      <c r="AR37" s="1">
        <f t="shared" ca="1" si="16"/>
        <v>0.24</v>
      </c>
      <c r="AS37" s="1">
        <f t="shared" ca="1" si="16"/>
        <v>0.39</v>
      </c>
      <c r="AT37" s="1">
        <f t="shared" ca="1" si="16"/>
        <v>0.48</v>
      </c>
      <c r="AU37" s="1">
        <f t="shared" ca="1" si="16"/>
        <v>0.35</v>
      </c>
      <c r="AV37" s="1">
        <f t="shared" ca="1" si="16"/>
        <v>0.51</v>
      </c>
      <c r="AW37" s="1">
        <f t="shared" ca="1" si="12"/>
        <v>0.37</v>
      </c>
      <c r="AX37" s="1">
        <f t="shared" ca="1" si="12"/>
        <v>0.19</v>
      </c>
      <c r="AY37" s="1">
        <f t="shared" ca="1" si="12"/>
        <v>0.53</v>
      </c>
      <c r="AZ37" s="1">
        <f t="shared" ca="1" si="17"/>
        <v>0.35</v>
      </c>
      <c r="BA37" s="1">
        <f t="shared" ca="1" si="17"/>
        <v>0.33</v>
      </c>
      <c r="BB37" s="1">
        <f t="shared" ca="1" si="17"/>
        <v>0.22</v>
      </c>
      <c r="BC37" s="1">
        <f t="shared" ca="1" si="17"/>
        <v>0.42</v>
      </c>
      <c r="BD37" s="1">
        <f t="shared" ca="1" si="17"/>
        <v>0.39</v>
      </c>
      <c r="BE37" s="1">
        <f t="shared" ca="1" si="17"/>
        <v>0.3</v>
      </c>
      <c r="BF37" s="1">
        <f t="shared" ca="1" si="17"/>
        <v>0.33</v>
      </c>
      <c r="BG37" s="1">
        <f t="shared" ca="1" si="17"/>
        <v>0.45</v>
      </c>
      <c r="BH37" s="1">
        <f t="shared" ca="1" si="17"/>
        <v>0.18</v>
      </c>
      <c r="BI37" s="1">
        <f t="shared" ca="1" si="17"/>
        <v>0.27</v>
      </c>
      <c r="BJ37" s="1">
        <f t="shared" ca="1" si="17"/>
        <v>0.47</v>
      </c>
      <c r="BK37" s="1">
        <f t="shared" ca="1" si="17"/>
        <v>0.43</v>
      </c>
      <c r="BL37" s="1">
        <f t="shared" ca="1" si="17"/>
        <v>0.56000000000000005</v>
      </c>
      <c r="BM37" s="1">
        <f t="shared" ca="1" si="17"/>
        <v>0.33</v>
      </c>
      <c r="BN37" s="1">
        <f t="shared" ca="1" si="17"/>
        <v>0.36</v>
      </c>
      <c r="BO37" s="1">
        <f t="shared" ca="1" si="17"/>
        <v>0.39</v>
      </c>
      <c r="BP37" s="1">
        <f t="shared" ca="1" si="15"/>
        <v>0</v>
      </c>
      <c r="BQ37" s="1">
        <f t="shared" ca="1" si="15"/>
        <v>0.44</v>
      </c>
      <c r="BR37" t="str">
        <f t="shared" si="5"/>
        <v>(UA)</v>
      </c>
      <c r="BS37" t="s">
        <v>61</v>
      </c>
      <c r="BU37" cm="1">
        <f t="array" ref="BU37:BV37">_xlfn.XLOOKUP($AF37,Tabelle2!A$1:A$245,Tabelle2!B$1:C$245)</f>
        <v>48.379432999999999</v>
      </c>
      <c r="BV37">
        <v>31.165579999999999</v>
      </c>
      <c r="BX37" s="2">
        <f t="shared" si="6"/>
        <v>265.87920498064346</v>
      </c>
      <c r="BY37" s="2">
        <f t="shared" si="7"/>
        <v>219.61705333292713</v>
      </c>
    </row>
    <row r="38" spans="1:77" x14ac:dyDescent="0.3">
      <c r="A38" t="s">
        <v>18</v>
      </c>
      <c r="B38">
        <v>0</v>
      </c>
      <c r="C38">
        <v>0</v>
      </c>
      <c r="D38">
        <v>10</v>
      </c>
      <c r="E38">
        <v>1</v>
      </c>
      <c r="F38">
        <v>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8</v>
      </c>
      <c r="N38">
        <v>7</v>
      </c>
      <c r="O38">
        <v>0</v>
      </c>
      <c r="P38">
        <v>5</v>
      </c>
      <c r="Q38">
        <v>0</v>
      </c>
      <c r="R38">
        <v>4</v>
      </c>
      <c r="S38">
        <v>3</v>
      </c>
      <c r="T38">
        <v>0</v>
      </c>
      <c r="U38">
        <v>12</v>
      </c>
      <c r="V38">
        <v>6</v>
      </c>
      <c r="W38">
        <v>0</v>
      </c>
      <c r="X38">
        <v>0</v>
      </c>
      <c r="Y38">
        <v>0</v>
      </c>
      <c r="Z38">
        <v>12</v>
      </c>
      <c r="AB38">
        <f t="shared" si="1"/>
        <v>70</v>
      </c>
      <c r="AD38" s="3">
        <f t="shared" si="2"/>
        <v>0.26938739581555615</v>
      </c>
      <c r="AE38" t="str">
        <f t="shared" si="3"/>
        <v>UK</v>
      </c>
      <c r="AF38" t="s">
        <v>18</v>
      </c>
      <c r="AG38" s="1">
        <f t="shared" ca="1" si="16"/>
        <v>0.48</v>
      </c>
      <c r="AH38" s="1">
        <f t="shared" ca="1" si="16"/>
        <v>0.52</v>
      </c>
      <c r="AI38" s="1">
        <f t="shared" ca="1" si="16"/>
        <v>0.27</v>
      </c>
      <c r="AJ38" s="1">
        <f t="shared" ca="1" si="16"/>
        <v>0.56999999999999995</v>
      </c>
      <c r="AK38" s="1">
        <f t="shared" ca="1" si="16"/>
        <v>0.39</v>
      </c>
      <c r="AL38" s="1">
        <f t="shared" ca="1" si="16"/>
        <v>0.43</v>
      </c>
      <c r="AM38" s="1">
        <f t="shared" ca="1" si="16"/>
        <v>0.39</v>
      </c>
      <c r="AN38" s="1">
        <f t="shared" ca="1" si="16"/>
        <v>0.64</v>
      </c>
      <c r="AO38" s="1">
        <f t="shared" ca="1" si="16"/>
        <v>0.5</v>
      </c>
      <c r="AP38" s="1">
        <f t="shared" ca="1" si="16"/>
        <v>0.46</v>
      </c>
      <c r="AQ38" s="1">
        <f t="shared" ca="1" si="16"/>
        <v>0.57999999999999996</v>
      </c>
      <c r="AR38" s="1">
        <f t="shared" ca="1" si="16"/>
        <v>0.48</v>
      </c>
      <c r="AS38" s="1">
        <f t="shared" ca="1" si="16"/>
        <v>0.56999999999999995</v>
      </c>
      <c r="AT38" s="1">
        <f t="shared" ca="1" si="16"/>
        <v>0.6</v>
      </c>
      <c r="AU38" s="1">
        <f t="shared" ca="1" si="16"/>
        <v>0.64</v>
      </c>
      <c r="AV38" s="1">
        <f t="shared" ca="1" si="16"/>
        <v>0.54</v>
      </c>
      <c r="AW38" s="1">
        <f t="shared" ca="1" si="12"/>
        <v>0.33</v>
      </c>
      <c r="AX38" s="1">
        <f t="shared" ca="1" si="12"/>
        <v>0.2</v>
      </c>
      <c r="AY38" s="1">
        <f t="shared" ca="1" si="12"/>
        <v>0.64</v>
      </c>
      <c r="AZ38" s="1">
        <f t="shared" ca="1" si="17"/>
        <v>0.4</v>
      </c>
      <c r="BA38" s="1">
        <f t="shared" ca="1" si="17"/>
        <v>0.51</v>
      </c>
      <c r="BB38" s="1">
        <f t="shared" ca="1" si="17"/>
        <v>0.41</v>
      </c>
      <c r="BC38" s="1">
        <f t="shared" ca="1" si="17"/>
        <v>0.5</v>
      </c>
      <c r="BD38" s="1">
        <f t="shared" ca="1" si="17"/>
        <v>0.36</v>
      </c>
      <c r="BE38" s="1">
        <f t="shared" ca="1" si="17"/>
        <v>0.52</v>
      </c>
      <c r="BF38" s="1">
        <f t="shared" ca="1" si="17"/>
        <v>0.39</v>
      </c>
      <c r="BG38" s="1">
        <f t="shared" ca="1" si="17"/>
        <v>0.7</v>
      </c>
      <c r="BH38" s="1">
        <f t="shared" ca="1" si="17"/>
        <v>0.34</v>
      </c>
      <c r="BI38" s="1">
        <f t="shared" ca="1" si="17"/>
        <v>0.28000000000000003</v>
      </c>
      <c r="BJ38" s="1">
        <f t="shared" ca="1" si="17"/>
        <v>0.43</v>
      </c>
      <c r="BK38" s="1">
        <f t="shared" ca="1" si="17"/>
        <v>0.46</v>
      </c>
      <c r="BL38" s="1">
        <f t="shared" ca="1" si="17"/>
        <v>0.52</v>
      </c>
      <c r="BM38" s="1">
        <f t="shared" ca="1" si="17"/>
        <v>0.45</v>
      </c>
      <c r="BN38" s="1">
        <f t="shared" ca="1" si="17"/>
        <v>0.19</v>
      </c>
      <c r="BO38" s="1">
        <f t="shared" ca="1" si="17"/>
        <v>0.32</v>
      </c>
      <c r="BP38" s="1">
        <f t="shared" ca="1" si="15"/>
        <v>0.44</v>
      </c>
      <c r="BQ38" s="1">
        <f t="shared" ca="1" si="15"/>
        <v>0</v>
      </c>
      <c r="BR38" t="str">
        <f t="shared" si="5"/>
        <v>(UK)</v>
      </c>
      <c r="BS38" t="s">
        <v>61</v>
      </c>
      <c r="BU38" cm="1">
        <f t="array" ref="BU38:BV38">_xlfn.XLOOKUP($AF38,Tabelle2!A$1:A$245,Tabelle2!B$1:C$245)</f>
        <v>55.378050999999999</v>
      </c>
      <c r="BV38">
        <v>-3.4359730000000002</v>
      </c>
      <c r="BX38" s="2">
        <f t="shared" si="6"/>
        <v>199.30102063427677</v>
      </c>
      <c r="BY38" s="2">
        <f t="shared" si="7"/>
        <v>411.90568247417542</v>
      </c>
    </row>
    <row r="39" spans="1:77" x14ac:dyDescent="0.3">
      <c r="AG39" t="str">
        <f>"B"&amp;COLUMN()-31&amp;":Z"&amp;COLUMN()-31</f>
        <v>B2:Z2</v>
      </c>
      <c r="AH39" t="str">
        <f t="shared" ref="AH39:BQ39" si="18">"B"&amp;COLUMN()-31&amp;":Z"&amp;COLUMN()-31</f>
        <v>B3:Z3</v>
      </c>
      <c r="AI39" t="str">
        <f t="shared" si="18"/>
        <v>B4:Z4</v>
      </c>
      <c r="AJ39" t="str">
        <f t="shared" si="18"/>
        <v>B5:Z5</v>
      </c>
      <c r="AK39" t="str">
        <f t="shared" si="18"/>
        <v>B6:Z6</v>
      </c>
      <c r="AL39" t="str">
        <f t="shared" si="18"/>
        <v>B7:Z7</v>
      </c>
      <c r="AM39" t="str">
        <f t="shared" si="18"/>
        <v>B8:Z8</v>
      </c>
      <c r="AN39" t="str">
        <f t="shared" si="18"/>
        <v>B9:Z9</v>
      </c>
      <c r="AO39" t="str">
        <f t="shared" si="18"/>
        <v>B10:Z10</v>
      </c>
      <c r="AP39" t="str">
        <f t="shared" si="18"/>
        <v>B11:Z11</v>
      </c>
      <c r="AQ39" t="str">
        <f t="shared" si="18"/>
        <v>B12:Z12</v>
      </c>
      <c r="AR39" t="str">
        <f t="shared" si="18"/>
        <v>B13:Z13</v>
      </c>
      <c r="AS39" t="str">
        <f t="shared" si="18"/>
        <v>B14:Z14</v>
      </c>
      <c r="AT39" t="str">
        <f t="shared" si="18"/>
        <v>B15:Z15</v>
      </c>
      <c r="AU39" t="str">
        <f t="shared" si="18"/>
        <v>B16:Z16</v>
      </c>
      <c r="AV39" t="str">
        <f t="shared" si="18"/>
        <v>B17:Z17</v>
      </c>
      <c r="AW39" t="str">
        <f t="shared" si="18"/>
        <v>B18:Z18</v>
      </c>
      <c r="AX39" t="str">
        <f t="shared" si="18"/>
        <v>B19:Z19</v>
      </c>
      <c r="AY39" t="str">
        <f t="shared" si="18"/>
        <v>B20:Z20</v>
      </c>
      <c r="AZ39" t="str">
        <f t="shared" si="18"/>
        <v>B21:Z21</v>
      </c>
      <c r="BA39" t="str">
        <f t="shared" si="18"/>
        <v>B22:Z22</v>
      </c>
      <c r="BB39" t="str">
        <f>"B"&amp;COLUMN()-31&amp;":Z"&amp;COLUMN()-31</f>
        <v>B23:Z23</v>
      </c>
      <c r="BC39" t="str">
        <f t="shared" si="18"/>
        <v>B24:Z24</v>
      </c>
      <c r="BD39" t="str">
        <f t="shared" si="18"/>
        <v>B25:Z25</v>
      </c>
      <c r="BE39" t="str">
        <f t="shared" si="18"/>
        <v>B26:Z26</v>
      </c>
      <c r="BF39" t="str">
        <f t="shared" si="18"/>
        <v>B27:Z27</v>
      </c>
      <c r="BG39" t="str">
        <f t="shared" si="18"/>
        <v>B28:Z28</v>
      </c>
      <c r="BH39" t="str">
        <f t="shared" si="18"/>
        <v>B29:Z29</v>
      </c>
      <c r="BI39" t="str">
        <f t="shared" si="18"/>
        <v>B30:Z30</v>
      </c>
      <c r="BJ39" t="str">
        <f t="shared" si="18"/>
        <v>B31:Z31</v>
      </c>
      <c r="BK39" t="str">
        <f t="shared" si="18"/>
        <v>B32:Z32</v>
      </c>
      <c r="BL39" t="str">
        <f t="shared" si="18"/>
        <v>B33:Z33</v>
      </c>
      <c r="BM39" t="str">
        <f t="shared" si="18"/>
        <v>B34:Z34</v>
      </c>
      <c r="BN39" t="str">
        <f t="shared" si="18"/>
        <v>B35:Z35</v>
      </c>
      <c r="BO39" t="str">
        <f t="shared" si="18"/>
        <v>B36:Z36</v>
      </c>
      <c r="BP39" t="str">
        <f t="shared" si="18"/>
        <v>B37:Z37</v>
      </c>
      <c r="BQ39" t="str">
        <f t="shared" si="18"/>
        <v>B38:Z38</v>
      </c>
    </row>
    <row r="40" spans="1:77" x14ac:dyDescent="0.3">
      <c r="A40" t="s">
        <v>37</v>
      </c>
      <c r="B40">
        <f>SUM(B2:B38)-12</f>
        <v>108</v>
      </c>
      <c r="C40">
        <f t="shared" ref="C40:Z40" si="19">SUM(C2:C38)-12</f>
        <v>12</v>
      </c>
      <c r="D40">
        <f t="shared" si="19"/>
        <v>365</v>
      </c>
      <c r="E40">
        <f t="shared" si="19"/>
        <v>34</v>
      </c>
      <c r="F40">
        <f t="shared" si="19"/>
        <v>99</v>
      </c>
      <c r="G40">
        <f t="shared" si="19"/>
        <v>4</v>
      </c>
      <c r="H40">
        <f t="shared" si="19"/>
        <v>19</v>
      </c>
      <c r="I40">
        <f t="shared" si="19"/>
        <v>7</v>
      </c>
      <c r="J40">
        <f t="shared" si="19"/>
        <v>218</v>
      </c>
      <c r="K40">
        <f t="shared" si="19"/>
        <v>15</v>
      </c>
      <c r="L40">
        <f t="shared" si="19"/>
        <v>41</v>
      </c>
      <c r="M40">
        <f t="shared" si="19"/>
        <v>210</v>
      </c>
      <c r="N40">
        <f t="shared" si="19"/>
        <v>142</v>
      </c>
      <c r="O40">
        <f t="shared" si="19"/>
        <v>52</v>
      </c>
      <c r="P40">
        <f t="shared" si="19"/>
        <v>164</v>
      </c>
      <c r="Q40">
        <f t="shared" si="19"/>
        <v>32</v>
      </c>
      <c r="R40">
        <f t="shared" si="19"/>
        <v>83</v>
      </c>
      <c r="S40">
        <f t="shared" si="19"/>
        <v>36</v>
      </c>
      <c r="T40">
        <f t="shared" si="19"/>
        <v>12</v>
      </c>
      <c r="U40">
        <f t="shared" si="19"/>
        <v>139</v>
      </c>
      <c r="V40">
        <f t="shared" si="19"/>
        <v>125</v>
      </c>
      <c r="W40">
        <f t="shared" si="19"/>
        <v>15</v>
      </c>
      <c r="X40">
        <f t="shared" si="19"/>
        <v>22</v>
      </c>
      <c r="Y40">
        <f t="shared" si="19"/>
        <v>146</v>
      </c>
      <c r="Z40">
        <f t="shared" si="19"/>
        <v>46</v>
      </c>
      <c r="BU40">
        <f>AVERAGE(BU2:BU38)</f>
        <v>44.792696405405394</v>
      </c>
      <c r="BV40">
        <f>AVERAGE(BV2:BV38)</f>
        <v>16.70099724324324</v>
      </c>
    </row>
    <row r="41" spans="1:77" x14ac:dyDescent="0.3">
      <c r="A41" t="s">
        <v>38</v>
      </c>
      <c r="B41" s="1">
        <f>B40/35</f>
        <v>3.0857142857142859</v>
      </c>
      <c r="C41" s="1">
        <f t="shared" ref="C41:Z41" si="20">C40/35</f>
        <v>0.34285714285714286</v>
      </c>
      <c r="D41" s="1">
        <f t="shared" si="20"/>
        <v>10.428571428571429</v>
      </c>
      <c r="E41" s="1">
        <f t="shared" si="20"/>
        <v>0.97142857142857142</v>
      </c>
      <c r="F41" s="1">
        <f t="shared" si="20"/>
        <v>2.8285714285714287</v>
      </c>
      <c r="G41" s="1">
        <f t="shared" si="20"/>
        <v>0.11428571428571428</v>
      </c>
      <c r="H41" s="1">
        <f t="shared" si="20"/>
        <v>0.54285714285714282</v>
      </c>
      <c r="I41" s="1">
        <f t="shared" si="20"/>
        <v>0.2</v>
      </c>
      <c r="J41" s="1">
        <f t="shared" si="20"/>
        <v>6.2285714285714286</v>
      </c>
      <c r="K41" s="1">
        <f t="shared" si="20"/>
        <v>0.42857142857142855</v>
      </c>
      <c r="L41" s="1">
        <f t="shared" si="20"/>
        <v>1.1714285714285715</v>
      </c>
      <c r="M41" s="1">
        <f t="shared" si="20"/>
        <v>6</v>
      </c>
      <c r="N41" s="1">
        <f t="shared" si="20"/>
        <v>4.0571428571428569</v>
      </c>
      <c r="O41" s="1">
        <f t="shared" si="20"/>
        <v>1.4857142857142858</v>
      </c>
      <c r="P41" s="1">
        <f t="shared" si="20"/>
        <v>4.6857142857142859</v>
      </c>
      <c r="Q41" s="1">
        <f t="shared" si="20"/>
        <v>0.91428571428571426</v>
      </c>
      <c r="R41" s="1">
        <f t="shared" si="20"/>
        <v>2.3714285714285714</v>
      </c>
      <c r="S41" s="1">
        <f t="shared" si="20"/>
        <v>1.0285714285714285</v>
      </c>
      <c r="T41" s="1">
        <f t="shared" si="20"/>
        <v>0.34285714285714286</v>
      </c>
      <c r="U41" s="1">
        <f t="shared" si="20"/>
        <v>3.9714285714285715</v>
      </c>
      <c r="V41" s="1">
        <f t="shared" si="20"/>
        <v>3.5714285714285716</v>
      </c>
      <c r="W41" s="1">
        <f t="shared" si="20"/>
        <v>0.42857142857142855</v>
      </c>
      <c r="X41" s="1">
        <f t="shared" si="20"/>
        <v>0.62857142857142856</v>
      </c>
      <c r="Y41" s="1">
        <f t="shared" si="20"/>
        <v>4.1714285714285717</v>
      </c>
      <c r="Z41" s="1">
        <f t="shared" si="20"/>
        <v>1.3142857142857143</v>
      </c>
      <c r="AD41" s="3">
        <f>1-SUMPRODUCT(B41:Z41,B$41:Z$41)/SQRT(SUMSQ(B41:Z41)*SUMSQ(B$41:Z$41))</f>
        <v>0</v>
      </c>
      <c r="AE41">
        <f>SUMSQ(B41:Z41)</f>
        <v>300.53061224489801</v>
      </c>
      <c r="BU41">
        <f>_xlfn.STDEV.P(BU2:BU38)</f>
        <v>15.767818096969316</v>
      </c>
      <c r="BV41">
        <f>_xlfn.STDEV.P(BV2:BV38)</f>
        <v>26.991887004339933</v>
      </c>
    </row>
    <row r="42" spans="1:77" x14ac:dyDescent="0.3">
      <c r="B42" s="3">
        <f t="shared" ref="B42:Z42" si="21">SQRT(_xlfn.VAR.P(B2:B38))</f>
        <v>3.4359420235914011</v>
      </c>
      <c r="C42" s="3">
        <f t="shared" si="21"/>
        <v>2.2686609482630606</v>
      </c>
      <c r="D42" s="3">
        <f t="shared" si="21"/>
        <v>2.9209202348337935</v>
      </c>
      <c r="E42" s="3">
        <f t="shared" si="21"/>
        <v>2.8227397598155477</v>
      </c>
      <c r="F42" s="3">
        <f t="shared" si="21"/>
        <v>3.1537193828788803</v>
      </c>
      <c r="G42" s="3">
        <f t="shared" si="21"/>
        <v>1.9801793604339679</v>
      </c>
      <c r="H42" s="3">
        <f t="shared" si="21"/>
        <v>2.4441160842240888</v>
      </c>
      <c r="I42" s="3">
        <f t="shared" si="21"/>
        <v>2.0745774121508638</v>
      </c>
      <c r="J42" s="3">
        <f t="shared" si="21"/>
        <v>4.0612548662187757</v>
      </c>
      <c r="K42" s="3">
        <f t="shared" si="21"/>
        <v>2.2738067693300761</v>
      </c>
      <c r="L42" s="3">
        <f t="shared" si="21"/>
        <v>3.1152678991175802</v>
      </c>
      <c r="M42" s="3">
        <f t="shared" si="21"/>
        <v>3.7488737047350709</v>
      </c>
      <c r="N42" s="3">
        <f t="shared" si="21"/>
        <v>4.2902372738107761</v>
      </c>
      <c r="O42" s="3">
        <f t="shared" si="21"/>
        <v>2.9923203384723136</v>
      </c>
      <c r="P42" s="3">
        <f t="shared" si="21"/>
        <v>3.5671580436532793</v>
      </c>
      <c r="Q42" s="3">
        <f t="shared" si="21"/>
        <v>2.6593825521729748</v>
      </c>
      <c r="R42" s="3">
        <f t="shared" si="21"/>
        <v>3.3493891378557334</v>
      </c>
      <c r="S42" s="3">
        <f t="shared" si="21"/>
        <v>2.7594051931027499</v>
      </c>
      <c r="T42" s="3">
        <f t="shared" si="21"/>
        <v>2.1712646236102633</v>
      </c>
      <c r="U42" s="3">
        <f t="shared" si="21"/>
        <v>3.8999541118463097</v>
      </c>
      <c r="V42" s="3">
        <f t="shared" si="21"/>
        <v>3.4786209201649023</v>
      </c>
      <c r="W42" s="3">
        <f t="shared" si="21"/>
        <v>2.5324771405670221</v>
      </c>
      <c r="X42" s="3">
        <f t="shared" si="21"/>
        <v>2.2942746410491037</v>
      </c>
      <c r="Y42" s="3">
        <f t="shared" si="21"/>
        <v>3.9018266591822521</v>
      </c>
      <c r="Z42" s="3">
        <f t="shared" si="21"/>
        <v>2.8620587991442363</v>
      </c>
      <c r="AG42" t="s">
        <v>45</v>
      </c>
    </row>
    <row r="43" spans="1:77" x14ac:dyDescent="0.3">
      <c r="AG43" t="s">
        <v>42</v>
      </c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77" x14ac:dyDescent="0.3">
      <c r="A44" t="s">
        <v>0</v>
      </c>
      <c r="B44">
        <f>(B2-B$41)*(B2-B$41)</f>
        <v>24.150204081632655</v>
      </c>
      <c r="C44">
        <f t="shared" ref="C44:Z44" si="22">(C2-C$41)*(C2-C$41)</f>
        <v>0.11755102040816327</v>
      </c>
      <c r="D44">
        <f t="shared" si="22"/>
        <v>2.4693877551020402</v>
      </c>
      <c r="E44">
        <f t="shared" si="22"/>
        <v>0.94367346938775509</v>
      </c>
      <c r="F44">
        <f t="shared" si="22"/>
        <v>8.0008163265306127</v>
      </c>
      <c r="G44">
        <f t="shared" si="22"/>
        <v>1.3061224489795917E-2</v>
      </c>
      <c r="H44">
        <f t="shared" si="22"/>
        <v>0.29469387755102039</v>
      </c>
      <c r="I44">
        <f t="shared" si="22"/>
        <v>4.0000000000000008E-2</v>
      </c>
      <c r="J44">
        <f t="shared" si="22"/>
        <v>38.795102040816325</v>
      </c>
      <c r="K44">
        <f t="shared" si="22"/>
        <v>0.18367346938775508</v>
      </c>
      <c r="L44">
        <f t="shared" si="22"/>
        <v>33.972244897959179</v>
      </c>
      <c r="M44">
        <f t="shared" si="22"/>
        <v>9</v>
      </c>
      <c r="N44">
        <f t="shared" si="22"/>
        <v>16.460408163265303</v>
      </c>
      <c r="O44">
        <f t="shared" si="22"/>
        <v>2.2073469387755105</v>
      </c>
      <c r="P44">
        <f t="shared" si="22"/>
        <v>28.241632653061224</v>
      </c>
      <c r="Q44">
        <f t="shared" si="22"/>
        <v>0.8359183673469387</v>
      </c>
      <c r="R44">
        <f t="shared" si="22"/>
        <v>2.6522448979591835</v>
      </c>
      <c r="S44">
        <f t="shared" si="22"/>
        <v>1.0579591836734692</v>
      </c>
      <c r="T44">
        <f t="shared" si="22"/>
        <v>32.003265306122451</v>
      </c>
      <c r="U44">
        <f t="shared" si="22"/>
        <v>1.0579591836734692</v>
      </c>
      <c r="V44">
        <f t="shared" si="22"/>
        <v>12.755102040816327</v>
      </c>
      <c r="W44">
        <f t="shared" si="22"/>
        <v>2.4693877551020407</v>
      </c>
      <c r="X44">
        <f t="shared" si="22"/>
        <v>0.1379591836734694</v>
      </c>
      <c r="Y44">
        <f t="shared" si="22"/>
        <v>17.400816326530613</v>
      </c>
      <c r="Z44">
        <f t="shared" si="22"/>
        <v>1.7273469387755103</v>
      </c>
      <c r="AD44" s="3">
        <f>SQRT(SUM(B44:Z44)/COUNT(B44:Z44))</f>
        <v>3.0788813234812467</v>
      </c>
      <c r="AE44" t="str">
        <f t="shared" ref="AE44:AE78" si="23">A44</f>
        <v>AL</v>
      </c>
      <c r="BE44" s="5"/>
      <c r="BF44" s="5"/>
      <c r="BG44" s="6">
        <v>1.9801793604339679</v>
      </c>
      <c r="BH44" s="5" t="s">
        <v>27</v>
      </c>
      <c r="BI44" s="5"/>
      <c r="BJ44" s="9" t="s">
        <v>56</v>
      </c>
      <c r="BK44" s="5"/>
      <c r="BL44" s="5"/>
      <c r="BM44" s="6">
        <v>1.9702273773266239</v>
      </c>
      <c r="BN44" s="5" t="s">
        <v>34</v>
      </c>
      <c r="BO44" s="5"/>
      <c r="BP44" s="5"/>
    </row>
    <row r="45" spans="1:77" x14ac:dyDescent="0.3">
      <c r="A45" t="s">
        <v>4</v>
      </c>
      <c r="B45">
        <f t="shared" ref="B45:Z45" si="24">(B3-B$41)*(B3-B$41)</f>
        <v>79.464489795918368</v>
      </c>
      <c r="C45">
        <f t="shared" si="24"/>
        <v>0.11755102040816327</v>
      </c>
      <c r="D45">
        <f t="shared" si="24"/>
        <v>11.755102040816329</v>
      </c>
      <c r="E45">
        <f t="shared" si="24"/>
        <v>1.0579591836734692</v>
      </c>
      <c r="F45">
        <f t="shared" si="24"/>
        <v>3.3436734693877557</v>
      </c>
      <c r="G45">
        <f t="shared" si="24"/>
        <v>1.3061224489795917E-2</v>
      </c>
      <c r="H45">
        <f t="shared" si="24"/>
        <v>0.29469387755102039</v>
      </c>
      <c r="I45">
        <f t="shared" si="24"/>
        <v>4.0000000000000008E-2</v>
      </c>
      <c r="J45">
        <f t="shared" si="24"/>
        <v>33.309387755102037</v>
      </c>
      <c r="K45">
        <f t="shared" si="24"/>
        <v>6.6122448979591848</v>
      </c>
      <c r="L45">
        <f t="shared" si="24"/>
        <v>8.0008163265306109</v>
      </c>
      <c r="M45">
        <f t="shared" si="24"/>
        <v>0</v>
      </c>
      <c r="N45">
        <f t="shared" si="24"/>
        <v>16.460408163265303</v>
      </c>
      <c r="O45">
        <f t="shared" si="24"/>
        <v>2.2073469387755105</v>
      </c>
      <c r="P45">
        <f t="shared" si="24"/>
        <v>10.984489795918366</v>
      </c>
      <c r="Q45">
        <f t="shared" si="24"/>
        <v>0.8359183673469387</v>
      </c>
      <c r="R45">
        <f t="shared" si="24"/>
        <v>5.6236734693877555</v>
      </c>
      <c r="S45">
        <f t="shared" si="24"/>
        <v>1.0579591836734692</v>
      </c>
      <c r="T45">
        <f t="shared" si="24"/>
        <v>0.11755102040816327</v>
      </c>
      <c r="U45">
        <f t="shared" si="24"/>
        <v>36.343673469387753</v>
      </c>
      <c r="V45">
        <f t="shared" si="24"/>
        <v>12.755102040816327</v>
      </c>
      <c r="W45">
        <f t="shared" si="24"/>
        <v>0.18367346938775508</v>
      </c>
      <c r="X45">
        <f t="shared" si="24"/>
        <v>19.109387755102045</v>
      </c>
      <c r="Y45">
        <f t="shared" si="24"/>
        <v>17.400816326530613</v>
      </c>
      <c r="Z45">
        <f t="shared" si="24"/>
        <v>1.7273469387755103</v>
      </c>
      <c r="AD45" s="3">
        <f t="shared" ref="AD45:AD79" si="25">SQRT(SUM(B45:Z45)/COUNT(B45:Z45))</f>
        <v>3.2791238252351023</v>
      </c>
      <c r="AE45" t="str">
        <f t="shared" si="23"/>
        <v>AM</v>
      </c>
      <c r="BE45" s="5"/>
      <c r="BF45" s="5"/>
      <c r="BG45" s="6">
        <v>2.0745774121508638</v>
      </c>
      <c r="BH45" s="5" t="s">
        <v>19</v>
      </c>
      <c r="BI45" s="5"/>
      <c r="BJ45" s="7" t="s">
        <v>43</v>
      </c>
      <c r="BK45" s="5"/>
      <c r="BL45" s="5"/>
      <c r="BM45" s="6">
        <v>1.9760194992014855</v>
      </c>
      <c r="BN45" s="5" t="s">
        <v>35</v>
      </c>
      <c r="BO45" s="5"/>
      <c r="BP45" s="5"/>
    </row>
    <row r="46" spans="1:77" x14ac:dyDescent="0.3">
      <c r="A46" t="s">
        <v>15</v>
      </c>
      <c r="B46">
        <f t="shared" ref="B46:Z46" si="26">(B4-B$41)*(B4-B$41)</f>
        <v>9.521632653061225</v>
      </c>
      <c r="C46">
        <f t="shared" si="26"/>
        <v>0.11755102040816327</v>
      </c>
      <c r="D46">
        <f t="shared" si="26"/>
        <v>0.18367346938775531</v>
      </c>
      <c r="E46">
        <f t="shared" si="26"/>
        <v>25.286530612244896</v>
      </c>
      <c r="F46">
        <f t="shared" si="26"/>
        <v>8.0008163265306127</v>
      </c>
      <c r="G46">
        <f t="shared" si="26"/>
        <v>1.3061224489795917E-2</v>
      </c>
      <c r="H46">
        <f t="shared" si="26"/>
        <v>0.29469387755102039</v>
      </c>
      <c r="I46">
        <f t="shared" si="26"/>
        <v>7.839999999999999</v>
      </c>
      <c r="J46">
        <f t="shared" si="26"/>
        <v>38.795102040816325</v>
      </c>
      <c r="K46">
        <f t="shared" si="26"/>
        <v>0.18367346938775508</v>
      </c>
      <c r="L46">
        <f t="shared" si="26"/>
        <v>1.3722448979591839</v>
      </c>
      <c r="M46">
        <f t="shared" si="26"/>
        <v>4</v>
      </c>
      <c r="N46">
        <f t="shared" si="26"/>
        <v>63.08897959183674</v>
      </c>
      <c r="O46">
        <f t="shared" si="26"/>
        <v>2.2073469387755105</v>
      </c>
      <c r="P46">
        <f t="shared" si="26"/>
        <v>5.3559183673469377</v>
      </c>
      <c r="Q46">
        <f t="shared" si="26"/>
        <v>0.8359183673469387</v>
      </c>
      <c r="R46">
        <f t="shared" si="26"/>
        <v>0.1379591836734694</v>
      </c>
      <c r="S46">
        <f t="shared" si="26"/>
        <v>1.0579591836734692</v>
      </c>
      <c r="T46">
        <f t="shared" si="26"/>
        <v>0.11755102040816327</v>
      </c>
      <c r="U46">
        <f t="shared" si="26"/>
        <v>15.772244897959185</v>
      </c>
      <c r="V46">
        <f t="shared" si="26"/>
        <v>2.0408163265306118</v>
      </c>
      <c r="W46">
        <f t="shared" si="26"/>
        <v>0.18367346938775508</v>
      </c>
      <c r="X46">
        <f t="shared" si="26"/>
        <v>0.39510204081632649</v>
      </c>
      <c r="Y46">
        <f t="shared" si="26"/>
        <v>10.057959183673471</v>
      </c>
      <c r="Z46">
        <f t="shared" si="26"/>
        <v>7.2130612244897971</v>
      </c>
      <c r="AD46" s="3">
        <f t="shared" si="25"/>
        <v>2.8570857137142744</v>
      </c>
      <c r="AE46" t="str">
        <f t="shared" si="23"/>
        <v>AU</v>
      </c>
      <c r="BE46" s="5"/>
      <c r="BF46" s="5"/>
      <c r="BG46" s="6">
        <v>2.1712646236102633</v>
      </c>
      <c r="BH46" s="5" t="s">
        <v>6</v>
      </c>
      <c r="BI46" s="5"/>
      <c r="BJ46" s="7" t="s">
        <v>44</v>
      </c>
      <c r="BK46" s="5"/>
      <c r="BL46" s="5"/>
      <c r="BM46" s="6">
        <v>2.0109902119734597</v>
      </c>
      <c r="BN46" s="5" t="s">
        <v>25</v>
      </c>
      <c r="BO46" s="5"/>
      <c r="BP46" s="5"/>
    </row>
    <row r="47" spans="1:77" x14ac:dyDescent="0.3">
      <c r="A47" t="s">
        <v>31</v>
      </c>
      <c r="B47">
        <f t="shared" ref="B47:Z47" si="27">(B5-B$41)*(B5-B$41)</f>
        <v>15.321632653061224</v>
      </c>
      <c r="C47">
        <f t="shared" si="27"/>
        <v>135.88897959183672</v>
      </c>
      <c r="D47">
        <f t="shared" si="27"/>
        <v>2.4693877551020402</v>
      </c>
      <c r="E47">
        <f t="shared" si="27"/>
        <v>0.94367346938775509</v>
      </c>
      <c r="F47">
        <f t="shared" si="27"/>
        <v>8.0008163265306127</v>
      </c>
      <c r="G47">
        <f t="shared" si="27"/>
        <v>3.5559183673469388</v>
      </c>
      <c r="H47">
        <f t="shared" si="27"/>
        <v>11.951836734693879</v>
      </c>
      <c r="I47">
        <f t="shared" si="27"/>
        <v>4.0000000000000008E-2</v>
      </c>
      <c r="J47">
        <f t="shared" si="27"/>
        <v>1.5093877551020409</v>
      </c>
      <c r="K47">
        <f t="shared" si="27"/>
        <v>0.18367346938775508</v>
      </c>
      <c r="L47">
        <f t="shared" si="27"/>
        <v>1.3722448979591839</v>
      </c>
      <c r="M47">
        <f t="shared" si="27"/>
        <v>4</v>
      </c>
      <c r="N47">
        <f t="shared" si="27"/>
        <v>1.1175510204081629</v>
      </c>
      <c r="O47">
        <f t="shared" si="27"/>
        <v>2.2073469387755105</v>
      </c>
      <c r="P47">
        <f t="shared" si="27"/>
        <v>28.241632653061224</v>
      </c>
      <c r="Q47">
        <f t="shared" si="27"/>
        <v>0.8359183673469387</v>
      </c>
      <c r="R47">
        <f t="shared" si="27"/>
        <v>5.6236734693877555</v>
      </c>
      <c r="S47">
        <f t="shared" si="27"/>
        <v>1.0579591836734692</v>
      </c>
      <c r="T47">
        <f t="shared" si="27"/>
        <v>0.43183673469387757</v>
      </c>
      <c r="U47">
        <f t="shared" si="27"/>
        <v>15.772244897959185</v>
      </c>
      <c r="V47">
        <f t="shared" si="27"/>
        <v>12.755102040816327</v>
      </c>
      <c r="W47">
        <f t="shared" si="27"/>
        <v>0.18367346938775508</v>
      </c>
      <c r="X47">
        <f t="shared" si="27"/>
        <v>0.39510204081632649</v>
      </c>
      <c r="Y47">
        <f t="shared" si="27"/>
        <v>3.3436734693877539</v>
      </c>
      <c r="Z47">
        <f t="shared" si="27"/>
        <v>1.7273469387755103</v>
      </c>
      <c r="AD47" s="3">
        <f t="shared" si="25"/>
        <v>3.2182642044735728</v>
      </c>
      <c r="AE47" t="str">
        <f t="shared" si="23"/>
        <v>AT</v>
      </c>
      <c r="BE47" s="5"/>
      <c r="BF47" s="5"/>
      <c r="BG47" s="6">
        <v>2.2686609482630606</v>
      </c>
      <c r="BH47" s="5" t="s">
        <v>31</v>
      </c>
      <c r="BI47" s="5"/>
      <c r="BJ47" s="5"/>
      <c r="BK47" s="5"/>
      <c r="BL47" s="5"/>
      <c r="BM47" s="6">
        <v>2.2262258718856587</v>
      </c>
      <c r="BN47" s="5" t="s">
        <v>32</v>
      </c>
      <c r="BO47" s="5"/>
      <c r="BP47" s="5"/>
    </row>
    <row r="48" spans="1:77" x14ac:dyDescent="0.3">
      <c r="A48" t="s">
        <v>21</v>
      </c>
      <c r="B48">
        <f t="shared" ref="B48:Z48" si="28">(B6-B$41)*(B6-B$41)</f>
        <v>9.521632653061225</v>
      </c>
      <c r="C48">
        <f t="shared" si="28"/>
        <v>0.11755102040816327</v>
      </c>
      <c r="D48">
        <f t="shared" si="28"/>
        <v>2.4693877551020402</v>
      </c>
      <c r="E48">
        <f t="shared" si="28"/>
        <v>1.0579591836734692</v>
      </c>
      <c r="F48">
        <f t="shared" si="28"/>
        <v>8.0008163265306127</v>
      </c>
      <c r="G48">
        <f t="shared" si="28"/>
        <v>1.3061224489795917E-2</v>
      </c>
      <c r="H48">
        <f t="shared" si="28"/>
        <v>0.29469387755102039</v>
      </c>
      <c r="I48">
        <f t="shared" si="28"/>
        <v>4.0000000000000008E-2</v>
      </c>
      <c r="J48">
        <f t="shared" si="28"/>
        <v>38.795102040816325</v>
      </c>
      <c r="K48">
        <f t="shared" si="28"/>
        <v>43.183673469387749</v>
      </c>
      <c r="L48">
        <f t="shared" si="28"/>
        <v>1.3722448979591839</v>
      </c>
      <c r="M48">
        <f t="shared" si="28"/>
        <v>4</v>
      </c>
      <c r="N48">
        <f t="shared" si="28"/>
        <v>35.317551020408168</v>
      </c>
      <c r="O48">
        <f t="shared" si="28"/>
        <v>2.2073469387755105</v>
      </c>
      <c r="P48">
        <f t="shared" si="28"/>
        <v>1.7273469387755096</v>
      </c>
      <c r="Q48">
        <f t="shared" si="28"/>
        <v>0.8359183673469387</v>
      </c>
      <c r="R48">
        <f t="shared" si="28"/>
        <v>31.680816326530607</v>
      </c>
      <c r="S48">
        <f t="shared" si="28"/>
        <v>1.0579591836734692</v>
      </c>
      <c r="T48">
        <f t="shared" si="28"/>
        <v>0.11755102040816327</v>
      </c>
      <c r="U48">
        <f t="shared" si="28"/>
        <v>15.772244897959185</v>
      </c>
      <c r="V48">
        <f t="shared" si="28"/>
        <v>2.0408163265306118</v>
      </c>
      <c r="W48">
        <f t="shared" si="28"/>
        <v>6.6122448979591848</v>
      </c>
      <c r="X48">
        <f t="shared" si="28"/>
        <v>0.39510204081632649</v>
      </c>
      <c r="Y48">
        <f t="shared" si="28"/>
        <v>10.057959183673471</v>
      </c>
      <c r="Z48">
        <f t="shared" si="28"/>
        <v>1.7273469387755103</v>
      </c>
      <c r="AD48" s="3">
        <f t="shared" si="25"/>
        <v>2.9557829861518061</v>
      </c>
      <c r="AE48" t="str">
        <f t="shared" si="23"/>
        <v>AZ</v>
      </c>
      <c r="BE48" s="5"/>
      <c r="BF48" s="5"/>
      <c r="BG48" s="6">
        <v>2.2738067693300761</v>
      </c>
      <c r="BH48" s="5" t="s">
        <v>12</v>
      </c>
      <c r="BI48" s="5"/>
      <c r="BJ48" s="5" t="s">
        <v>57</v>
      </c>
      <c r="BK48" s="5"/>
      <c r="BL48" s="5"/>
      <c r="BM48" s="6">
        <v>2.5475077857324298</v>
      </c>
      <c r="BN48" s="5" t="s">
        <v>24</v>
      </c>
      <c r="BO48" s="5"/>
      <c r="BP48" s="5"/>
    </row>
    <row r="49" spans="1:68" x14ac:dyDescent="0.3">
      <c r="A49" t="s">
        <v>22</v>
      </c>
      <c r="B49">
        <f t="shared" ref="B49:Z49" si="29">(B7-B$41)*(B7-B$41)</f>
        <v>9.521632653061225</v>
      </c>
      <c r="C49">
        <f t="shared" si="29"/>
        <v>0.11755102040816327</v>
      </c>
      <c r="D49">
        <f t="shared" si="29"/>
        <v>0.18367346938775531</v>
      </c>
      <c r="E49">
        <f t="shared" si="29"/>
        <v>0.94367346938775509</v>
      </c>
      <c r="F49">
        <f t="shared" si="29"/>
        <v>26.743673469387748</v>
      </c>
      <c r="G49">
        <f t="shared" si="29"/>
        <v>1.3061224489795917E-2</v>
      </c>
      <c r="H49">
        <f t="shared" si="29"/>
        <v>0.29469387755102039</v>
      </c>
      <c r="I49">
        <f t="shared" si="29"/>
        <v>4.0000000000000008E-2</v>
      </c>
      <c r="J49">
        <f t="shared" si="29"/>
        <v>33.309387755102037</v>
      </c>
      <c r="K49">
        <f t="shared" si="29"/>
        <v>0.18367346938775508</v>
      </c>
      <c r="L49">
        <f t="shared" si="29"/>
        <v>1.3722448979591839</v>
      </c>
      <c r="M49">
        <f t="shared" si="29"/>
        <v>36</v>
      </c>
      <c r="N49">
        <f t="shared" si="29"/>
        <v>3.2653061224489563E-3</v>
      </c>
      <c r="O49">
        <f t="shared" si="29"/>
        <v>12.350204081632652</v>
      </c>
      <c r="P49">
        <f t="shared" si="29"/>
        <v>5.3559183673469377</v>
      </c>
      <c r="Q49">
        <f t="shared" si="29"/>
        <v>0.8359183673469387</v>
      </c>
      <c r="R49">
        <f t="shared" si="29"/>
        <v>5.6236734693877555</v>
      </c>
      <c r="S49">
        <f t="shared" si="29"/>
        <v>1.0579591836734692</v>
      </c>
      <c r="T49">
        <f t="shared" si="29"/>
        <v>0.11755102040816327</v>
      </c>
      <c r="U49">
        <f t="shared" si="29"/>
        <v>3.8865306122448984</v>
      </c>
      <c r="V49">
        <f t="shared" si="29"/>
        <v>0.32653061224489816</v>
      </c>
      <c r="W49">
        <f t="shared" si="29"/>
        <v>0.18367346938775508</v>
      </c>
      <c r="X49">
        <f t="shared" si="29"/>
        <v>0.39510204081632649</v>
      </c>
      <c r="Y49">
        <f t="shared" si="29"/>
        <v>10.057959183673471</v>
      </c>
      <c r="Z49">
        <f t="shared" si="29"/>
        <v>21.955918367346943</v>
      </c>
      <c r="AD49" s="3">
        <f t="shared" si="25"/>
        <v>2.6143715832892243</v>
      </c>
      <c r="AE49" t="str">
        <f t="shared" si="23"/>
        <v>BE</v>
      </c>
      <c r="BE49" s="5"/>
      <c r="BF49" s="5"/>
      <c r="BG49" s="6">
        <v>2.2942746410491037</v>
      </c>
      <c r="BH49" s="5" t="s">
        <v>10</v>
      </c>
      <c r="BI49" s="5"/>
      <c r="BJ49" s="5" t="s">
        <v>46</v>
      </c>
      <c r="BK49" s="5"/>
      <c r="BL49" s="5"/>
      <c r="BM49" s="6">
        <v>2.6073678963542477</v>
      </c>
      <c r="BN49" s="5" t="s">
        <v>30</v>
      </c>
      <c r="BO49" s="5"/>
      <c r="BP49" s="5"/>
    </row>
    <row r="50" spans="1:68" x14ac:dyDescent="0.3">
      <c r="A50" t="s">
        <v>1</v>
      </c>
      <c r="B50">
        <f t="shared" ref="B50:Z50" si="30">(B8-B$41)*(B8-B$41)</f>
        <v>9.521632653061225</v>
      </c>
      <c r="C50">
        <f t="shared" si="30"/>
        <v>0.11755102040816327</v>
      </c>
      <c r="D50">
        <f t="shared" si="30"/>
        <v>108.75510204081633</v>
      </c>
      <c r="E50">
        <f t="shared" si="30"/>
        <v>8.1632653061224547E-4</v>
      </c>
      <c r="F50">
        <f t="shared" si="30"/>
        <v>8.0008163265306127</v>
      </c>
      <c r="G50">
        <f t="shared" si="30"/>
        <v>1.3061224489795917E-2</v>
      </c>
      <c r="H50">
        <f t="shared" si="30"/>
        <v>0.29469387755102039</v>
      </c>
      <c r="I50">
        <f t="shared" si="30"/>
        <v>4.0000000000000008E-2</v>
      </c>
      <c r="J50">
        <f t="shared" si="30"/>
        <v>4.966530612244898</v>
      </c>
      <c r="K50">
        <f t="shared" si="30"/>
        <v>0.18367346938775508</v>
      </c>
      <c r="L50">
        <f t="shared" si="30"/>
        <v>1.3722448979591839</v>
      </c>
      <c r="M50">
        <f t="shared" si="30"/>
        <v>36</v>
      </c>
      <c r="N50">
        <f t="shared" si="30"/>
        <v>15.546122448979593</v>
      </c>
      <c r="O50">
        <f t="shared" si="30"/>
        <v>2.2073469387755105</v>
      </c>
      <c r="P50">
        <f t="shared" si="30"/>
        <v>1.7273469387755096</v>
      </c>
      <c r="Q50">
        <f t="shared" si="30"/>
        <v>0.8359183673469387</v>
      </c>
      <c r="R50">
        <f t="shared" si="30"/>
        <v>6.9093877551020411</v>
      </c>
      <c r="S50">
        <f t="shared" si="30"/>
        <v>1.0579591836734692</v>
      </c>
      <c r="T50">
        <f t="shared" si="30"/>
        <v>0.11755102040816327</v>
      </c>
      <c r="U50">
        <f t="shared" si="30"/>
        <v>64.457959183673466</v>
      </c>
      <c r="V50">
        <f t="shared" si="30"/>
        <v>2.4693877551020416</v>
      </c>
      <c r="W50">
        <f t="shared" si="30"/>
        <v>91.612244897959172</v>
      </c>
      <c r="X50">
        <f t="shared" si="30"/>
        <v>5.6236734693877555</v>
      </c>
      <c r="Y50">
        <f t="shared" si="30"/>
        <v>8.0008163265306109</v>
      </c>
      <c r="Z50">
        <f t="shared" si="30"/>
        <v>1.7273469387755103</v>
      </c>
      <c r="AD50" s="3">
        <f t="shared" si="25"/>
        <v>3.8551741007299238</v>
      </c>
      <c r="AE50" t="str">
        <f t="shared" si="23"/>
        <v>HR</v>
      </c>
      <c r="AG50" t="s">
        <v>40</v>
      </c>
      <c r="BE50" s="5"/>
      <c r="BF50" s="5"/>
      <c r="BG50" s="6">
        <v>2.4441160842240888</v>
      </c>
      <c r="BH50" s="5" t="s">
        <v>29</v>
      </c>
      <c r="BI50" s="5"/>
      <c r="BJ50" s="5" t="s">
        <v>42</v>
      </c>
      <c r="BK50" s="5"/>
      <c r="BL50" s="5"/>
      <c r="BM50" s="6">
        <v>2.6143715832892243</v>
      </c>
      <c r="BN50" s="5" t="s">
        <v>22</v>
      </c>
      <c r="BO50" s="5"/>
      <c r="BP50" s="5"/>
    </row>
    <row r="51" spans="1:68" x14ac:dyDescent="0.3">
      <c r="A51" t="s">
        <v>24</v>
      </c>
      <c r="B51">
        <f t="shared" ref="B51:Z51" si="31">(B10-B$41)*(B10-B$41)</f>
        <v>8.4930612244897947</v>
      </c>
      <c r="C51">
        <f t="shared" si="31"/>
        <v>0.11755102040816327</v>
      </c>
      <c r="D51">
        <f t="shared" si="31"/>
        <v>0.18367346938775531</v>
      </c>
      <c r="E51">
        <f t="shared" si="31"/>
        <v>0.94367346938775509</v>
      </c>
      <c r="F51">
        <f t="shared" si="31"/>
        <v>4.7151020408163262</v>
      </c>
      <c r="G51">
        <f t="shared" si="31"/>
        <v>1.3061224489795917E-2</v>
      </c>
      <c r="H51">
        <f t="shared" si="31"/>
        <v>0.29469387755102039</v>
      </c>
      <c r="I51">
        <f t="shared" si="31"/>
        <v>4.0000000000000008E-2</v>
      </c>
      <c r="J51">
        <f t="shared" si="31"/>
        <v>4.966530612244898</v>
      </c>
      <c r="K51">
        <f t="shared" si="31"/>
        <v>0.18367346938775508</v>
      </c>
      <c r="L51">
        <f t="shared" si="31"/>
        <v>1.3722448979591839</v>
      </c>
      <c r="M51">
        <f t="shared" si="31"/>
        <v>16</v>
      </c>
      <c r="N51">
        <f t="shared" si="31"/>
        <v>8.6604081632653074</v>
      </c>
      <c r="O51">
        <f t="shared" si="31"/>
        <v>2.2073469387755105</v>
      </c>
      <c r="P51">
        <f t="shared" si="31"/>
        <v>21.955918367346943</v>
      </c>
      <c r="Q51">
        <f t="shared" si="31"/>
        <v>0.8359183673469387</v>
      </c>
      <c r="R51">
        <f t="shared" si="31"/>
        <v>5.6236734693877555</v>
      </c>
      <c r="S51">
        <f t="shared" si="31"/>
        <v>1.0579591836734692</v>
      </c>
      <c r="T51">
        <f t="shared" si="31"/>
        <v>0.43183673469387757</v>
      </c>
      <c r="U51">
        <f t="shared" si="31"/>
        <v>0.94367346938775531</v>
      </c>
      <c r="V51">
        <f t="shared" si="31"/>
        <v>19.612244897959187</v>
      </c>
      <c r="W51">
        <f t="shared" si="31"/>
        <v>0.18367346938775508</v>
      </c>
      <c r="X51">
        <f t="shared" si="31"/>
        <v>0.39510204081632649</v>
      </c>
      <c r="Y51">
        <f t="shared" si="31"/>
        <v>61.286530612244896</v>
      </c>
      <c r="Z51">
        <f t="shared" si="31"/>
        <v>1.7273469387755103</v>
      </c>
      <c r="AD51" s="3">
        <f t="shared" si="25"/>
        <v>2.5475077857324298</v>
      </c>
      <c r="AE51" t="str">
        <f t="shared" si="23"/>
        <v>CZ</v>
      </c>
      <c r="AG51" t="s">
        <v>41</v>
      </c>
      <c r="BE51" s="5"/>
      <c r="BF51" s="5"/>
      <c r="BG51" s="6">
        <v>2.5324771405670221</v>
      </c>
      <c r="BH51" s="5" t="s">
        <v>9</v>
      </c>
      <c r="BI51" s="5"/>
      <c r="BJ51" s="5"/>
      <c r="BK51" s="5"/>
      <c r="BL51" s="5"/>
      <c r="BM51" s="6">
        <v>2.6191757544412826</v>
      </c>
      <c r="BN51" s="5" t="s">
        <v>33</v>
      </c>
      <c r="BO51" s="5"/>
      <c r="BP51" s="5"/>
    </row>
    <row r="52" spans="1:68" x14ac:dyDescent="0.3">
      <c r="A52" t="s">
        <v>25</v>
      </c>
      <c r="B52">
        <f t="shared" ref="B52:Z52" si="32">(B11-B$41)*(B11-B$41)</f>
        <v>7.346938775510228E-3</v>
      </c>
      <c r="C52">
        <f t="shared" si="32"/>
        <v>0.11755102040816327</v>
      </c>
      <c r="D52">
        <f t="shared" si="32"/>
        <v>2.4693877551020402</v>
      </c>
      <c r="E52">
        <f t="shared" si="32"/>
        <v>0.94367346938775509</v>
      </c>
      <c r="F52">
        <f t="shared" si="32"/>
        <v>8.0008163265306127</v>
      </c>
      <c r="G52">
        <f t="shared" si="32"/>
        <v>1.3061224489795917E-2</v>
      </c>
      <c r="H52">
        <f t="shared" si="32"/>
        <v>0.29469387755102039</v>
      </c>
      <c r="I52">
        <f t="shared" si="32"/>
        <v>4.0000000000000008E-2</v>
      </c>
      <c r="J52">
        <f t="shared" si="32"/>
        <v>14.223673469387755</v>
      </c>
      <c r="K52">
        <f t="shared" si="32"/>
        <v>0.18367346938775508</v>
      </c>
      <c r="L52">
        <f t="shared" si="32"/>
        <v>1.3722448979591839</v>
      </c>
      <c r="M52">
        <f t="shared" si="32"/>
        <v>4</v>
      </c>
      <c r="N52">
        <f t="shared" si="32"/>
        <v>8.6604081632653074</v>
      </c>
      <c r="O52">
        <f t="shared" si="32"/>
        <v>2.2073469387755105</v>
      </c>
      <c r="P52">
        <f t="shared" si="32"/>
        <v>21.955918367346943</v>
      </c>
      <c r="Q52">
        <f t="shared" si="32"/>
        <v>0.8359183673469387</v>
      </c>
      <c r="R52">
        <f t="shared" si="32"/>
        <v>1.8808163265306124</v>
      </c>
      <c r="S52">
        <f t="shared" si="32"/>
        <v>8.8293877551020419</v>
      </c>
      <c r="T52">
        <f t="shared" si="32"/>
        <v>0.11755102040816327</v>
      </c>
      <c r="U52">
        <f t="shared" si="32"/>
        <v>15.772244897959185</v>
      </c>
      <c r="V52">
        <f t="shared" si="32"/>
        <v>2.0408163265306118</v>
      </c>
      <c r="W52">
        <f t="shared" si="32"/>
        <v>0.18367346938775508</v>
      </c>
      <c r="X52">
        <f t="shared" si="32"/>
        <v>1.8808163265306124</v>
      </c>
      <c r="Y52">
        <f t="shared" si="32"/>
        <v>3.3436734693877539</v>
      </c>
      <c r="Z52">
        <f t="shared" si="32"/>
        <v>1.7273469387755103</v>
      </c>
      <c r="AD52" s="3">
        <f t="shared" si="25"/>
        <v>2.0109902119734597</v>
      </c>
      <c r="AE52" t="str">
        <f t="shared" si="23"/>
        <v>DK</v>
      </c>
      <c r="BE52" s="5"/>
      <c r="BF52" s="5"/>
      <c r="BG52" s="6">
        <v>2.6593825521729748</v>
      </c>
      <c r="BH52" s="5" t="s">
        <v>28</v>
      </c>
      <c r="BI52" s="5"/>
      <c r="BJ52" s="5"/>
      <c r="BK52" s="5"/>
      <c r="BL52" s="5"/>
      <c r="BM52" s="6">
        <v>2.7206241780825491</v>
      </c>
      <c r="BN52" s="5" t="s">
        <v>20</v>
      </c>
      <c r="BO52" s="5"/>
      <c r="BP52" s="5"/>
    </row>
    <row r="53" spans="1:68" x14ac:dyDescent="0.3">
      <c r="A53" t="s">
        <v>27</v>
      </c>
      <c r="B53">
        <f t="shared" ref="B53:Z53" si="33">(B12-B$41)*(B12-B$41)</f>
        <v>9.521632653061225</v>
      </c>
      <c r="C53">
        <f t="shared" si="33"/>
        <v>0.11755102040816327</v>
      </c>
      <c r="D53">
        <f t="shared" si="33"/>
        <v>2.4693877551020402</v>
      </c>
      <c r="E53">
        <f t="shared" si="33"/>
        <v>0.94367346938775509</v>
      </c>
      <c r="F53">
        <f t="shared" si="33"/>
        <v>1.3722448979591833</v>
      </c>
      <c r="G53">
        <f t="shared" si="33"/>
        <v>141.27020408163267</v>
      </c>
      <c r="H53">
        <f t="shared" si="33"/>
        <v>0.29469387755102039</v>
      </c>
      <c r="I53">
        <f t="shared" si="33"/>
        <v>4.0000000000000008E-2</v>
      </c>
      <c r="J53">
        <f t="shared" si="33"/>
        <v>0.59510204081632645</v>
      </c>
      <c r="K53">
        <f t="shared" si="33"/>
        <v>0.18367346938775508</v>
      </c>
      <c r="L53">
        <f t="shared" si="33"/>
        <v>1.3722448979591839</v>
      </c>
      <c r="M53">
        <f t="shared" si="33"/>
        <v>4</v>
      </c>
      <c r="N53">
        <f t="shared" si="33"/>
        <v>16.460408163265303</v>
      </c>
      <c r="O53">
        <f t="shared" si="33"/>
        <v>12.350204081632652</v>
      </c>
      <c r="P53">
        <f t="shared" si="33"/>
        <v>2.8416326530612253</v>
      </c>
      <c r="Q53">
        <f t="shared" si="33"/>
        <v>1.178775510204082</v>
      </c>
      <c r="R53">
        <f t="shared" si="33"/>
        <v>5.6236734693877555</v>
      </c>
      <c r="S53">
        <f t="shared" si="33"/>
        <v>8.1632653061223907E-4</v>
      </c>
      <c r="T53">
        <f t="shared" si="33"/>
        <v>0.11755102040816327</v>
      </c>
      <c r="U53">
        <f t="shared" si="33"/>
        <v>15.772244897959185</v>
      </c>
      <c r="V53">
        <f t="shared" si="33"/>
        <v>5.8979591836734686</v>
      </c>
      <c r="W53">
        <f t="shared" si="33"/>
        <v>0.18367346938775508</v>
      </c>
      <c r="X53">
        <f t="shared" si="33"/>
        <v>0.39510204081632649</v>
      </c>
      <c r="Y53">
        <f t="shared" si="33"/>
        <v>33.972244897959179</v>
      </c>
      <c r="Z53">
        <f t="shared" si="33"/>
        <v>1.7273469387755103</v>
      </c>
      <c r="AD53" s="3">
        <f t="shared" si="25"/>
        <v>3.2168434268165838</v>
      </c>
      <c r="AE53" t="str">
        <f t="shared" si="23"/>
        <v>EE</v>
      </c>
      <c r="BE53" s="5"/>
      <c r="BF53" s="5"/>
      <c r="BG53" s="6">
        <v>2.7594051931027499</v>
      </c>
      <c r="BH53" s="5" t="s">
        <v>26</v>
      </c>
      <c r="BI53" s="5"/>
      <c r="BJ53" s="5"/>
      <c r="BK53" s="5"/>
      <c r="BL53" s="5"/>
      <c r="BM53" s="6">
        <v>2.8127406926486542</v>
      </c>
      <c r="BN53" s="5" t="s">
        <v>17</v>
      </c>
      <c r="BO53" s="5"/>
      <c r="BP53" s="5"/>
    </row>
    <row r="54" spans="1:68" x14ac:dyDescent="0.3">
      <c r="A54" t="s">
        <v>19</v>
      </c>
      <c r="B54">
        <f t="shared" ref="B54:Z54" si="34">(B13-B$41)*(B13-B$41)</f>
        <v>9.521632653061225</v>
      </c>
      <c r="C54">
        <f t="shared" si="34"/>
        <v>0.11755102040816327</v>
      </c>
      <c r="D54">
        <f t="shared" si="34"/>
        <v>2.4693877551020402</v>
      </c>
      <c r="E54">
        <f t="shared" si="34"/>
        <v>0.94367346938775509</v>
      </c>
      <c r="F54">
        <f t="shared" si="34"/>
        <v>2.9387755102040759E-2</v>
      </c>
      <c r="G54">
        <f t="shared" si="34"/>
        <v>1.3061224489795917E-2</v>
      </c>
      <c r="H54">
        <f t="shared" si="34"/>
        <v>0.20897959183673473</v>
      </c>
      <c r="I54">
        <f t="shared" si="34"/>
        <v>139.24</v>
      </c>
      <c r="J54">
        <f t="shared" si="34"/>
        <v>1.5093877551020409</v>
      </c>
      <c r="K54">
        <f t="shared" si="34"/>
        <v>0.18367346938775508</v>
      </c>
      <c r="L54">
        <f t="shared" si="34"/>
        <v>1.3722448979591839</v>
      </c>
      <c r="M54">
        <f t="shared" si="34"/>
        <v>16</v>
      </c>
      <c r="N54">
        <f t="shared" si="34"/>
        <v>3.7746938775510213</v>
      </c>
      <c r="O54">
        <f t="shared" si="34"/>
        <v>2.2073469387755105</v>
      </c>
      <c r="P54">
        <f t="shared" si="34"/>
        <v>21.955918367346943</v>
      </c>
      <c r="Q54">
        <f t="shared" si="34"/>
        <v>0.8359183673469387</v>
      </c>
      <c r="R54">
        <f t="shared" si="34"/>
        <v>2.6522448979591835</v>
      </c>
      <c r="S54">
        <f t="shared" si="34"/>
        <v>1.0579591836734692</v>
      </c>
      <c r="T54">
        <f t="shared" si="34"/>
        <v>2.7461224489795915</v>
      </c>
      <c r="U54">
        <f t="shared" si="34"/>
        <v>15.772244897959185</v>
      </c>
      <c r="V54">
        <f t="shared" si="34"/>
        <v>11.755102040816325</v>
      </c>
      <c r="W54">
        <f t="shared" si="34"/>
        <v>0.18367346938775508</v>
      </c>
      <c r="X54">
        <f t="shared" si="34"/>
        <v>0.39510204081632649</v>
      </c>
      <c r="Y54">
        <f t="shared" si="34"/>
        <v>14.657959183673468</v>
      </c>
      <c r="Z54">
        <f t="shared" si="34"/>
        <v>1.7273469387755103</v>
      </c>
      <c r="AD54" s="3">
        <f t="shared" si="25"/>
        <v>3.170682022814006</v>
      </c>
      <c r="AE54" t="str">
        <f t="shared" si="23"/>
        <v>FI</v>
      </c>
      <c r="BE54" s="5"/>
      <c r="BF54" s="5"/>
      <c r="BG54" s="6">
        <v>2.8227397598155477</v>
      </c>
      <c r="BH54" s="5" t="s">
        <v>13</v>
      </c>
      <c r="BI54" s="5"/>
      <c r="BJ54" s="5"/>
      <c r="BK54" s="5"/>
      <c r="BL54" s="5"/>
      <c r="BM54" s="6">
        <v>2.8570857137142744</v>
      </c>
      <c r="BN54" s="5" t="s">
        <v>15</v>
      </c>
      <c r="BO54" s="5"/>
      <c r="BP54" s="5"/>
    </row>
    <row r="55" spans="1:68" x14ac:dyDescent="0.3">
      <c r="A55" t="s">
        <v>11</v>
      </c>
      <c r="B55">
        <f t="shared" ref="B55:Z55" si="35">(B14-B$41)*(B14-B$41)</f>
        <v>8.4930612244897947</v>
      </c>
      <c r="C55">
        <f t="shared" si="35"/>
        <v>0.11755102040816327</v>
      </c>
      <c r="D55">
        <f t="shared" si="35"/>
        <v>29.469387755102044</v>
      </c>
      <c r="E55">
        <f t="shared" si="35"/>
        <v>0.94367346938775509</v>
      </c>
      <c r="F55">
        <f t="shared" si="35"/>
        <v>26.743673469387748</v>
      </c>
      <c r="G55">
        <f t="shared" si="35"/>
        <v>1.3061224489795917E-2</v>
      </c>
      <c r="H55">
        <f t="shared" si="35"/>
        <v>0.29469387755102039</v>
      </c>
      <c r="I55">
        <f t="shared" si="35"/>
        <v>4.0000000000000008E-2</v>
      </c>
      <c r="J55">
        <f t="shared" si="35"/>
        <v>33.309387755102037</v>
      </c>
      <c r="K55">
        <f t="shared" si="35"/>
        <v>0.18367346938775508</v>
      </c>
      <c r="L55">
        <f t="shared" si="35"/>
        <v>8.0008163265306109</v>
      </c>
      <c r="M55">
        <f t="shared" si="35"/>
        <v>16</v>
      </c>
      <c r="N55">
        <f t="shared" si="35"/>
        <v>16.460408163265303</v>
      </c>
      <c r="O55">
        <f t="shared" si="35"/>
        <v>2.2930612244897959</v>
      </c>
      <c r="P55">
        <f t="shared" si="35"/>
        <v>21.955918367346943</v>
      </c>
      <c r="Q55">
        <f t="shared" si="35"/>
        <v>7.3469387755102089E-3</v>
      </c>
      <c r="R55">
        <f t="shared" si="35"/>
        <v>21.423673469387751</v>
      </c>
      <c r="S55">
        <f t="shared" si="35"/>
        <v>1.0579591836734692</v>
      </c>
      <c r="T55">
        <f t="shared" si="35"/>
        <v>0.11755102040816327</v>
      </c>
      <c r="U55">
        <f t="shared" si="35"/>
        <v>64.457959183673466</v>
      </c>
      <c r="V55">
        <f t="shared" si="35"/>
        <v>12.755102040816327</v>
      </c>
      <c r="W55">
        <f t="shared" si="35"/>
        <v>0.18367346938775508</v>
      </c>
      <c r="X55">
        <f t="shared" si="35"/>
        <v>0.39510204081632649</v>
      </c>
      <c r="Y55">
        <f t="shared" si="35"/>
        <v>33.972244897959179</v>
      </c>
      <c r="Z55">
        <f t="shared" si="35"/>
        <v>1.7273469387755103</v>
      </c>
      <c r="AD55" s="3">
        <f t="shared" si="25"/>
        <v>3.4665044441374211</v>
      </c>
      <c r="AE55" t="str">
        <f t="shared" si="23"/>
        <v>FR</v>
      </c>
      <c r="BE55" s="5"/>
      <c r="BF55" s="5"/>
      <c r="BG55" s="6">
        <v>2.8620587991442363</v>
      </c>
      <c r="BH55" s="5" t="s">
        <v>18</v>
      </c>
      <c r="BI55" s="5"/>
      <c r="BJ55" s="5"/>
      <c r="BK55" s="5"/>
      <c r="BL55" s="5"/>
      <c r="BM55" s="6">
        <v>2.9121560846260439</v>
      </c>
      <c r="BN55" s="5" t="s">
        <v>16</v>
      </c>
      <c r="BO55" s="5"/>
      <c r="BP55" s="5"/>
    </row>
    <row r="56" spans="1:68" x14ac:dyDescent="0.3">
      <c r="A56" t="s">
        <v>12</v>
      </c>
      <c r="B56">
        <f t="shared" ref="B56:Z56" si="36">(B15-B$41)*(B15-B$41)</f>
        <v>8.4930612244897947</v>
      </c>
      <c r="C56">
        <f t="shared" si="36"/>
        <v>0.11755102040816327</v>
      </c>
      <c r="D56">
        <f t="shared" si="36"/>
        <v>2.4693877551020402</v>
      </c>
      <c r="E56">
        <f t="shared" si="36"/>
        <v>0.94367346938775509</v>
      </c>
      <c r="F56">
        <f t="shared" si="36"/>
        <v>0.6865306122448982</v>
      </c>
      <c r="G56">
        <f t="shared" si="36"/>
        <v>1.3061224489795917E-2</v>
      </c>
      <c r="H56">
        <f t="shared" si="36"/>
        <v>0.29469387755102039</v>
      </c>
      <c r="I56">
        <f t="shared" si="36"/>
        <v>4.0000000000000008E-2</v>
      </c>
      <c r="J56">
        <f t="shared" si="36"/>
        <v>14.223673469387755</v>
      </c>
      <c r="K56">
        <f t="shared" si="36"/>
        <v>133.89795918367346</v>
      </c>
      <c r="L56">
        <f t="shared" si="36"/>
        <v>1.3722448979591839</v>
      </c>
      <c r="M56">
        <f t="shared" si="36"/>
        <v>25</v>
      </c>
      <c r="N56">
        <f t="shared" si="36"/>
        <v>16.460408163265303</v>
      </c>
      <c r="O56">
        <f t="shared" si="36"/>
        <v>2.2930612244897959</v>
      </c>
      <c r="P56">
        <f t="shared" si="36"/>
        <v>5.3559183673469377</v>
      </c>
      <c r="Q56">
        <f t="shared" si="36"/>
        <v>0.8359183673469387</v>
      </c>
      <c r="R56">
        <f t="shared" si="36"/>
        <v>5.6236734693877555</v>
      </c>
      <c r="S56">
        <f t="shared" si="36"/>
        <v>48.600816326530612</v>
      </c>
      <c r="T56">
        <f t="shared" si="36"/>
        <v>0.11755102040816327</v>
      </c>
      <c r="U56">
        <f t="shared" si="36"/>
        <v>8.1632653061223907E-4</v>
      </c>
      <c r="V56">
        <f t="shared" si="36"/>
        <v>12.755102040816327</v>
      </c>
      <c r="W56">
        <f t="shared" si="36"/>
        <v>0.18367346938775508</v>
      </c>
      <c r="X56">
        <f t="shared" si="36"/>
        <v>0.39510204081632649</v>
      </c>
      <c r="Y56">
        <f t="shared" si="36"/>
        <v>0.68653061224489753</v>
      </c>
      <c r="Z56">
        <f t="shared" si="36"/>
        <v>1.7273469387755103</v>
      </c>
      <c r="AD56" s="3">
        <f t="shared" si="25"/>
        <v>3.3620693336220229</v>
      </c>
      <c r="AE56" t="str">
        <f t="shared" si="23"/>
        <v>GE</v>
      </c>
      <c r="BE56" s="5"/>
      <c r="BF56" s="5"/>
      <c r="BG56" s="6">
        <v>2.9209202348337935</v>
      </c>
      <c r="BH56" s="5" t="s">
        <v>2</v>
      </c>
      <c r="BI56" s="5"/>
      <c r="BJ56" s="5"/>
      <c r="BK56" s="5"/>
      <c r="BL56" s="5"/>
      <c r="BM56" s="6">
        <v>2.915685938127754</v>
      </c>
      <c r="BN56" s="5" t="s">
        <v>2</v>
      </c>
      <c r="BO56" s="5"/>
      <c r="BP56" s="5"/>
    </row>
    <row r="57" spans="1:68" x14ac:dyDescent="0.3">
      <c r="A57" t="s">
        <v>14</v>
      </c>
      <c r="B57">
        <f t="shared" ref="B57:Z57" si="37">(B16-B$41)*(B16-B$41)</f>
        <v>15.321632653061224</v>
      </c>
      <c r="C57">
        <f t="shared" si="37"/>
        <v>0.11755102040816327</v>
      </c>
      <c r="D57">
        <f t="shared" si="37"/>
        <v>29.469387755102044</v>
      </c>
      <c r="E57">
        <f t="shared" si="37"/>
        <v>0.94367346938775509</v>
      </c>
      <c r="F57">
        <f t="shared" si="37"/>
        <v>84.115102040816311</v>
      </c>
      <c r="G57">
        <f t="shared" si="37"/>
        <v>1.3061224489795917E-2</v>
      </c>
      <c r="H57">
        <f t="shared" si="37"/>
        <v>0.29469387755102039</v>
      </c>
      <c r="I57">
        <f t="shared" si="37"/>
        <v>4.0000000000000008E-2</v>
      </c>
      <c r="J57">
        <f t="shared" si="37"/>
        <v>14.223673469387755</v>
      </c>
      <c r="K57">
        <f t="shared" si="37"/>
        <v>0.18367346938775508</v>
      </c>
      <c r="L57">
        <f t="shared" si="37"/>
        <v>1.3722448979591839</v>
      </c>
      <c r="M57">
        <f t="shared" si="37"/>
        <v>0</v>
      </c>
      <c r="N57">
        <f t="shared" si="37"/>
        <v>16.460408163265303</v>
      </c>
      <c r="O57">
        <f t="shared" si="37"/>
        <v>42.435918367346936</v>
      </c>
      <c r="P57">
        <f t="shared" si="37"/>
        <v>7.2130612244897971</v>
      </c>
      <c r="Q57">
        <f t="shared" si="37"/>
        <v>7.3469387755102089E-3</v>
      </c>
      <c r="R57">
        <f t="shared" si="37"/>
        <v>0.39510204081632649</v>
      </c>
      <c r="S57">
        <f t="shared" si="37"/>
        <v>1.0579591836734692</v>
      </c>
      <c r="T57">
        <f t="shared" si="37"/>
        <v>0.11755102040816327</v>
      </c>
      <c r="U57">
        <f t="shared" si="37"/>
        <v>15.772244897959185</v>
      </c>
      <c r="V57">
        <f t="shared" si="37"/>
        <v>71.040816326530617</v>
      </c>
      <c r="W57">
        <f t="shared" si="37"/>
        <v>0.18367346938775508</v>
      </c>
      <c r="X57">
        <f t="shared" si="37"/>
        <v>0.39510204081632649</v>
      </c>
      <c r="Y57">
        <f t="shared" si="37"/>
        <v>2.9387755102040912E-2</v>
      </c>
      <c r="Z57">
        <f t="shared" si="37"/>
        <v>1.7273469387755103</v>
      </c>
      <c r="AD57" s="3">
        <f t="shared" si="25"/>
        <v>3.4809803920441604</v>
      </c>
      <c r="AE57" t="str">
        <f t="shared" si="23"/>
        <v>DE</v>
      </c>
      <c r="BE57" s="5"/>
      <c r="BF57" s="5"/>
      <c r="BG57" s="6">
        <v>2.9923203384723136</v>
      </c>
      <c r="BH57" s="5" t="s">
        <v>23</v>
      </c>
      <c r="BI57" s="5"/>
      <c r="BJ57" s="5"/>
      <c r="BK57" s="5"/>
      <c r="BL57" s="5"/>
      <c r="BM57" s="6">
        <v>2.9557829861518061</v>
      </c>
      <c r="BN57" s="5" t="s">
        <v>21</v>
      </c>
      <c r="BO57" s="5"/>
      <c r="BP57" s="5"/>
    </row>
    <row r="58" spans="1:68" x14ac:dyDescent="0.3">
      <c r="A58" t="s">
        <v>5</v>
      </c>
      <c r="B58">
        <f t="shared" ref="B58:Z58" si="38">(B17-B$41)*(B17-B$41)</f>
        <v>0.83591836734693847</v>
      </c>
      <c r="C58">
        <f t="shared" si="38"/>
        <v>0.11755102040816327</v>
      </c>
      <c r="D58">
        <f t="shared" si="38"/>
        <v>2.4693877551020402</v>
      </c>
      <c r="E58">
        <f t="shared" si="38"/>
        <v>81.51510204081633</v>
      </c>
      <c r="F58">
        <f t="shared" si="38"/>
        <v>4.7151020408163262</v>
      </c>
      <c r="G58">
        <f t="shared" si="38"/>
        <v>1.3061224489795917E-2</v>
      </c>
      <c r="H58">
        <f t="shared" si="38"/>
        <v>0.29469387755102039</v>
      </c>
      <c r="I58">
        <f t="shared" si="38"/>
        <v>4.0000000000000008E-2</v>
      </c>
      <c r="J58">
        <f t="shared" si="38"/>
        <v>0.59510204081632645</v>
      </c>
      <c r="K58">
        <f t="shared" si="38"/>
        <v>0.18367346938775508</v>
      </c>
      <c r="L58">
        <f t="shared" si="38"/>
        <v>117.25795918367348</v>
      </c>
      <c r="M58">
        <f t="shared" si="38"/>
        <v>36</v>
      </c>
      <c r="N58">
        <f t="shared" si="38"/>
        <v>16.460408163265303</v>
      </c>
      <c r="O58">
        <f t="shared" si="38"/>
        <v>2.2073469387755105</v>
      </c>
      <c r="P58">
        <f t="shared" si="38"/>
        <v>10.984489795918366</v>
      </c>
      <c r="Q58">
        <f t="shared" si="38"/>
        <v>0.8359183673469387</v>
      </c>
      <c r="R58">
        <f t="shared" si="38"/>
        <v>0.39510204081632649</v>
      </c>
      <c r="S58">
        <f t="shared" si="38"/>
        <v>1.0579591836734692</v>
      </c>
      <c r="T58">
        <f t="shared" si="38"/>
        <v>0.11755102040816327</v>
      </c>
      <c r="U58">
        <f t="shared" si="38"/>
        <v>4.1151020408163257</v>
      </c>
      <c r="V58">
        <f t="shared" si="38"/>
        <v>6.6122448979591848</v>
      </c>
      <c r="W58">
        <f t="shared" si="38"/>
        <v>0.18367346938775508</v>
      </c>
      <c r="X58">
        <f t="shared" si="38"/>
        <v>0.39510204081632649</v>
      </c>
      <c r="Y58">
        <f t="shared" si="38"/>
        <v>4.715102040816328</v>
      </c>
      <c r="Z58">
        <f t="shared" si="38"/>
        <v>1.7273469387755103</v>
      </c>
      <c r="AD58" s="3">
        <f t="shared" si="25"/>
        <v>3.4283809470896527</v>
      </c>
      <c r="AE58" t="str">
        <f t="shared" si="23"/>
        <v>GR</v>
      </c>
      <c r="BE58" s="5"/>
      <c r="BF58" s="5"/>
      <c r="BG58" s="6">
        <v>3.1152678991175802</v>
      </c>
      <c r="BH58" s="5" t="s">
        <v>5</v>
      </c>
      <c r="BI58" s="5"/>
      <c r="BJ58" s="5"/>
      <c r="BK58" s="5"/>
      <c r="BL58" s="5"/>
      <c r="BM58" s="6">
        <v>2.9700546274093882</v>
      </c>
      <c r="BN58" s="5" t="s">
        <v>28</v>
      </c>
      <c r="BO58" s="5"/>
      <c r="BP58" s="5"/>
    </row>
    <row r="59" spans="1:68" x14ac:dyDescent="0.3">
      <c r="A59" t="s">
        <v>30</v>
      </c>
      <c r="B59">
        <f t="shared" ref="B59:Z59" si="39">(B18-B$41)*(B18-B$41)</f>
        <v>3.6644897959183669</v>
      </c>
      <c r="C59">
        <f t="shared" si="39"/>
        <v>0.11755102040816327</v>
      </c>
      <c r="D59">
        <f t="shared" si="39"/>
        <v>19.612244897959187</v>
      </c>
      <c r="E59">
        <f t="shared" si="39"/>
        <v>0.94367346938775509</v>
      </c>
      <c r="F59">
        <f t="shared" si="39"/>
        <v>0.6865306122448982</v>
      </c>
      <c r="G59">
        <f t="shared" si="39"/>
        <v>1.3061224489795917E-2</v>
      </c>
      <c r="H59">
        <f t="shared" si="39"/>
        <v>0.29469387755102039</v>
      </c>
      <c r="I59">
        <f t="shared" si="39"/>
        <v>4.0000000000000008E-2</v>
      </c>
      <c r="J59">
        <f t="shared" si="39"/>
        <v>33.309387755102037</v>
      </c>
      <c r="K59">
        <f t="shared" si="39"/>
        <v>0.18367346938775508</v>
      </c>
      <c r="L59">
        <f t="shared" si="39"/>
        <v>1.3722448979591839</v>
      </c>
      <c r="M59">
        <f t="shared" si="39"/>
        <v>16</v>
      </c>
      <c r="N59">
        <f t="shared" si="39"/>
        <v>8.6604081632653074</v>
      </c>
      <c r="O59">
        <f t="shared" si="39"/>
        <v>2.2073469387755105</v>
      </c>
      <c r="P59">
        <f t="shared" si="39"/>
        <v>21.955918367346943</v>
      </c>
      <c r="Q59">
        <f t="shared" si="39"/>
        <v>0.8359183673469387</v>
      </c>
      <c r="R59">
        <f t="shared" si="39"/>
        <v>5.6236734693877555</v>
      </c>
      <c r="S59">
        <f t="shared" si="39"/>
        <v>1.0579591836734692</v>
      </c>
      <c r="T59">
        <f t="shared" si="39"/>
        <v>0.11755102040816327</v>
      </c>
      <c r="U59">
        <f t="shared" si="39"/>
        <v>8.1632653061223907E-4</v>
      </c>
      <c r="V59">
        <f t="shared" si="39"/>
        <v>6.6122448979591848</v>
      </c>
      <c r="W59">
        <f t="shared" si="39"/>
        <v>0.18367346938775508</v>
      </c>
      <c r="X59">
        <f t="shared" si="39"/>
        <v>0.39510204081632649</v>
      </c>
      <c r="Y59">
        <f t="shared" si="39"/>
        <v>1.3722448979591844</v>
      </c>
      <c r="Z59">
        <f t="shared" si="39"/>
        <v>44.698775510204086</v>
      </c>
      <c r="AD59" s="3">
        <f t="shared" si="25"/>
        <v>2.6073678963542477</v>
      </c>
      <c r="AE59" t="str">
        <f t="shared" si="23"/>
        <v>IS</v>
      </c>
      <c r="BE59" s="5"/>
      <c r="BF59" s="5"/>
      <c r="BG59" s="6">
        <v>3.1537193828788803</v>
      </c>
      <c r="BH59" s="5" t="s">
        <v>14</v>
      </c>
      <c r="BI59" s="5"/>
      <c r="BJ59" s="5"/>
      <c r="BK59" s="5"/>
      <c r="BL59" s="5"/>
      <c r="BM59" s="6">
        <v>2.9983941280189925</v>
      </c>
      <c r="BN59" s="5" t="s">
        <v>36</v>
      </c>
      <c r="BO59" s="5"/>
      <c r="BP59" s="5"/>
    </row>
    <row r="60" spans="1:68" x14ac:dyDescent="0.3">
      <c r="A60" t="s">
        <v>16</v>
      </c>
      <c r="B60">
        <f t="shared" ref="B60:Z60" si="40">(B19-B$41)*(B19-B$41)</f>
        <v>9.521632653061225</v>
      </c>
      <c r="C60">
        <f t="shared" si="40"/>
        <v>0.11755102040816327</v>
      </c>
      <c r="D60">
        <f t="shared" si="40"/>
        <v>2.4693877551020402</v>
      </c>
      <c r="E60">
        <f t="shared" si="40"/>
        <v>0.94367346938775509</v>
      </c>
      <c r="F60">
        <f t="shared" si="40"/>
        <v>10.057959183673468</v>
      </c>
      <c r="G60">
        <f t="shared" si="40"/>
        <v>1.3061224489795917E-2</v>
      </c>
      <c r="H60">
        <f t="shared" si="40"/>
        <v>0.29469387755102039</v>
      </c>
      <c r="I60">
        <f t="shared" si="40"/>
        <v>4.0000000000000008E-2</v>
      </c>
      <c r="J60">
        <f t="shared" si="40"/>
        <v>10.423673469387756</v>
      </c>
      <c r="K60">
        <f t="shared" si="40"/>
        <v>0.18367346938775508</v>
      </c>
      <c r="L60">
        <f t="shared" si="40"/>
        <v>1.3722448979591839</v>
      </c>
      <c r="M60">
        <f t="shared" si="40"/>
        <v>1</v>
      </c>
      <c r="N60">
        <f t="shared" si="40"/>
        <v>63.08897959183674</v>
      </c>
      <c r="O60">
        <f t="shared" si="40"/>
        <v>2.2073469387755105</v>
      </c>
      <c r="P60">
        <f t="shared" si="40"/>
        <v>21.955918367346943</v>
      </c>
      <c r="Q60">
        <f t="shared" si="40"/>
        <v>0.8359183673469387</v>
      </c>
      <c r="R60">
        <f t="shared" si="40"/>
        <v>31.680816326530607</v>
      </c>
      <c r="S60">
        <f t="shared" si="40"/>
        <v>1.0579591836734692</v>
      </c>
      <c r="T60">
        <f t="shared" si="40"/>
        <v>0.11755102040816327</v>
      </c>
      <c r="U60">
        <f t="shared" si="40"/>
        <v>1.0579591836734692</v>
      </c>
      <c r="V60">
        <f t="shared" si="40"/>
        <v>41.326530612244902</v>
      </c>
      <c r="W60">
        <f t="shared" si="40"/>
        <v>0.18367346938775508</v>
      </c>
      <c r="X60">
        <f t="shared" si="40"/>
        <v>0.1379591836734694</v>
      </c>
      <c r="Y60">
        <f t="shared" si="40"/>
        <v>4.715102040816328</v>
      </c>
      <c r="Z60">
        <f t="shared" si="40"/>
        <v>7.2130612244897971</v>
      </c>
      <c r="AD60" s="3">
        <f t="shared" si="25"/>
        <v>2.9121560846260439</v>
      </c>
      <c r="AE60" t="str">
        <f t="shared" si="23"/>
        <v>IE</v>
      </c>
      <c r="BE60" s="5"/>
      <c r="BF60" s="5"/>
      <c r="BG60" s="6">
        <v>3.3493891378557334</v>
      </c>
      <c r="BH60" s="5" t="s">
        <v>8</v>
      </c>
      <c r="BI60" s="5"/>
      <c r="BJ60" s="5"/>
      <c r="BK60" s="5"/>
      <c r="BL60" s="5"/>
      <c r="BM60" s="6">
        <v>3.0392802585144918</v>
      </c>
      <c r="BN60" s="5" t="s">
        <v>26</v>
      </c>
      <c r="BO60" s="5"/>
      <c r="BP60" s="5"/>
    </row>
    <row r="61" spans="1:68" x14ac:dyDescent="0.3">
      <c r="A61" t="s">
        <v>23</v>
      </c>
      <c r="B61">
        <f t="shared" ref="B61:Z61" si="41">(B20-B$41)*(B20-B$41)</f>
        <v>15.321632653061224</v>
      </c>
      <c r="C61">
        <f t="shared" si="41"/>
        <v>0.11755102040816327</v>
      </c>
      <c r="D61">
        <f t="shared" si="41"/>
        <v>29.469387755102044</v>
      </c>
      <c r="E61">
        <f t="shared" si="41"/>
        <v>0.94367346938775509</v>
      </c>
      <c r="F61">
        <f t="shared" si="41"/>
        <v>51.429387755102034</v>
      </c>
      <c r="G61">
        <f t="shared" si="41"/>
        <v>1.3061224489795917E-2</v>
      </c>
      <c r="H61">
        <f t="shared" si="41"/>
        <v>0.29469387755102039</v>
      </c>
      <c r="I61">
        <f t="shared" si="41"/>
        <v>4.0000000000000008E-2</v>
      </c>
      <c r="J61">
        <f t="shared" si="41"/>
        <v>27.337959183673469</v>
      </c>
      <c r="K61">
        <f t="shared" si="41"/>
        <v>2.4693877551020407</v>
      </c>
      <c r="L61">
        <f t="shared" si="41"/>
        <v>1.3722448979591839</v>
      </c>
      <c r="M61">
        <f t="shared" si="41"/>
        <v>4</v>
      </c>
      <c r="N61">
        <f t="shared" si="41"/>
        <v>16.460408163265303</v>
      </c>
      <c r="O61">
        <f t="shared" si="41"/>
        <v>110.55020408163266</v>
      </c>
      <c r="P61">
        <f t="shared" si="41"/>
        <v>1.7273469387755096</v>
      </c>
      <c r="Q61">
        <f t="shared" si="41"/>
        <v>0.8359183673469387</v>
      </c>
      <c r="R61">
        <f t="shared" si="41"/>
        <v>92.709387755102028</v>
      </c>
      <c r="S61">
        <f t="shared" si="41"/>
        <v>1.0579591836734692</v>
      </c>
      <c r="T61">
        <f t="shared" si="41"/>
        <v>0.11755102040816327</v>
      </c>
      <c r="U61">
        <f t="shared" si="41"/>
        <v>0.94367346938775531</v>
      </c>
      <c r="V61">
        <f t="shared" si="41"/>
        <v>12.755102040816327</v>
      </c>
      <c r="W61">
        <f t="shared" si="41"/>
        <v>0.18367346938775508</v>
      </c>
      <c r="X61">
        <f t="shared" si="41"/>
        <v>0.39510204081632649</v>
      </c>
      <c r="Y61">
        <f t="shared" si="41"/>
        <v>14.657959183673468</v>
      </c>
      <c r="Z61">
        <f t="shared" si="41"/>
        <v>1.7273469387755103</v>
      </c>
      <c r="AD61" s="3">
        <f t="shared" si="25"/>
        <v>3.9341103809877929</v>
      </c>
      <c r="AE61" t="str">
        <f t="shared" si="23"/>
        <v>IL</v>
      </c>
      <c r="BE61" s="5"/>
      <c r="BF61" s="5"/>
      <c r="BG61" s="6">
        <v>3.4359420235914011</v>
      </c>
      <c r="BH61" s="5" t="s">
        <v>4</v>
      </c>
      <c r="BI61" s="5"/>
      <c r="BJ61" s="5"/>
      <c r="BK61" s="5"/>
      <c r="BL61" s="5"/>
      <c r="BM61" s="6">
        <v>3.0788813234812467</v>
      </c>
      <c r="BN61" s="5" t="s">
        <v>0</v>
      </c>
      <c r="BO61" s="5"/>
      <c r="BP61" s="5"/>
    </row>
    <row r="62" spans="1:68" x14ac:dyDescent="0.3">
      <c r="A62" t="s">
        <v>3</v>
      </c>
      <c r="B62">
        <f t="shared" ref="B62:Z62" si="42">(B21-B$41)*(B21-B$41)</f>
        <v>7.346938775510228E-3</v>
      </c>
      <c r="C62">
        <f t="shared" si="42"/>
        <v>21.688979591836738</v>
      </c>
      <c r="D62">
        <f t="shared" si="42"/>
        <v>2.4693877551020402</v>
      </c>
      <c r="E62">
        <f t="shared" si="42"/>
        <v>0.94367346938775509</v>
      </c>
      <c r="F62">
        <f t="shared" si="42"/>
        <v>1.3722448979591833</v>
      </c>
      <c r="G62">
        <f t="shared" si="42"/>
        <v>3.5559183673469388</v>
      </c>
      <c r="H62">
        <f t="shared" si="42"/>
        <v>41.694693877551025</v>
      </c>
      <c r="I62">
        <f t="shared" si="42"/>
        <v>4.0000000000000008E-2</v>
      </c>
      <c r="J62">
        <f t="shared" si="42"/>
        <v>27.337959183673469</v>
      </c>
      <c r="K62">
        <f t="shared" si="42"/>
        <v>0.18367346938775508</v>
      </c>
      <c r="L62">
        <f t="shared" si="42"/>
        <v>1.3722448979591839</v>
      </c>
      <c r="M62">
        <f t="shared" si="42"/>
        <v>4</v>
      </c>
      <c r="N62">
        <f t="shared" si="42"/>
        <v>35.317551020408168</v>
      </c>
      <c r="O62">
        <f t="shared" si="42"/>
        <v>2.2073469387755105</v>
      </c>
      <c r="P62">
        <f t="shared" si="42"/>
        <v>53.498775510204077</v>
      </c>
      <c r="Q62">
        <f t="shared" si="42"/>
        <v>0.8359183673469387</v>
      </c>
      <c r="R62">
        <f t="shared" si="42"/>
        <v>5.6236734693877555</v>
      </c>
      <c r="S62">
        <f t="shared" si="42"/>
        <v>1.0579591836734692</v>
      </c>
      <c r="T62">
        <f t="shared" si="42"/>
        <v>0.11755102040816327</v>
      </c>
      <c r="U62">
        <f t="shared" si="42"/>
        <v>15.772244897959185</v>
      </c>
      <c r="V62">
        <f t="shared" si="42"/>
        <v>5.8979591836734686</v>
      </c>
      <c r="W62">
        <f t="shared" si="42"/>
        <v>0.18367346938775508</v>
      </c>
      <c r="X62">
        <f t="shared" si="42"/>
        <v>0.39510204081632649</v>
      </c>
      <c r="Y62">
        <f t="shared" si="42"/>
        <v>17.400816326530613</v>
      </c>
      <c r="Z62">
        <f t="shared" si="42"/>
        <v>1.7273469387755103</v>
      </c>
      <c r="AD62" s="3">
        <f t="shared" si="25"/>
        <v>3.1285909979818491</v>
      </c>
      <c r="AE62" t="str">
        <f t="shared" si="23"/>
        <v>IT</v>
      </c>
      <c r="BE62" s="5"/>
      <c r="BF62" s="5"/>
      <c r="BG62" s="6">
        <v>3.4786209201649023</v>
      </c>
      <c r="BH62" s="5" t="s">
        <v>17</v>
      </c>
      <c r="BI62" s="5"/>
      <c r="BJ62" s="5"/>
      <c r="BK62" s="5"/>
      <c r="BL62" s="5"/>
      <c r="BM62" s="6">
        <v>3.1285909979818491</v>
      </c>
      <c r="BN62" s="5" t="s">
        <v>3</v>
      </c>
      <c r="BO62" s="5"/>
      <c r="BP62" s="5"/>
    </row>
    <row r="63" spans="1:68" x14ac:dyDescent="0.3">
      <c r="A63" t="s">
        <v>26</v>
      </c>
      <c r="B63">
        <f t="shared" ref="B63:Z63" si="43">(B22-B$41)*(B22-B$41)</f>
        <v>15.321632653061224</v>
      </c>
      <c r="C63">
        <f t="shared" si="43"/>
        <v>0.11755102040816327</v>
      </c>
      <c r="D63">
        <f t="shared" si="43"/>
        <v>2.4693877551020402</v>
      </c>
      <c r="E63">
        <f t="shared" si="43"/>
        <v>0.94367346938775509</v>
      </c>
      <c r="F63">
        <f t="shared" si="43"/>
        <v>1.3722448979591833</v>
      </c>
      <c r="G63">
        <f t="shared" si="43"/>
        <v>1.3061224489795917E-2</v>
      </c>
      <c r="H63">
        <f t="shared" si="43"/>
        <v>0.29469387755102039</v>
      </c>
      <c r="I63">
        <f t="shared" si="43"/>
        <v>4.0000000000000008E-2</v>
      </c>
      <c r="J63">
        <f t="shared" si="43"/>
        <v>14.223673469387755</v>
      </c>
      <c r="K63">
        <f t="shared" si="43"/>
        <v>0.18367346938775508</v>
      </c>
      <c r="L63">
        <f t="shared" si="43"/>
        <v>1.3722448979591839</v>
      </c>
      <c r="M63">
        <f t="shared" si="43"/>
        <v>0</v>
      </c>
      <c r="N63">
        <f t="shared" si="43"/>
        <v>16.460408163265303</v>
      </c>
      <c r="O63">
        <f t="shared" si="43"/>
        <v>0.2644897959183673</v>
      </c>
      <c r="P63">
        <f t="shared" si="43"/>
        <v>21.955918367346943</v>
      </c>
      <c r="Q63">
        <f t="shared" si="43"/>
        <v>0.8359183673469387</v>
      </c>
      <c r="R63">
        <f t="shared" si="43"/>
        <v>5.6236734693877555</v>
      </c>
      <c r="S63">
        <f t="shared" si="43"/>
        <v>120.37224489795919</v>
      </c>
      <c r="T63">
        <f t="shared" si="43"/>
        <v>0.11755102040816327</v>
      </c>
      <c r="U63">
        <f t="shared" si="43"/>
        <v>8.8293877551020419</v>
      </c>
      <c r="V63">
        <f t="shared" si="43"/>
        <v>2.0408163265306118</v>
      </c>
      <c r="W63">
        <f t="shared" si="43"/>
        <v>0.18367346938775508</v>
      </c>
      <c r="X63">
        <f t="shared" si="43"/>
        <v>0.39510204081632649</v>
      </c>
      <c r="Y63">
        <f t="shared" si="43"/>
        <v>14.657959183673468</v>
      </c>
      <c r="Z63">
        <f t="shared" si="43"/>
        <v>2.8416326530612244</v>
      </c>
      <c r="AD63" s="3">
        <f t="shared" si="25"/>
        <v>3.0392802585144918</v>
      </c>
      <c r="AE63" t="str">
        <f t="shared" si="23"/>
        <v>LV</v>
      </c>
      <c r="BE63" s="5"/>
      <c r="BF63" s="5"/>
      <c r="BG63" s="6">
        <v>3.5671580436532793</v>
      </c>
      <c r="BH63" s="5" t="s">
        <v>3</v>
      </c>
      <c r="BI63" s="5"/>
      <c r="BJ63" s="5"/>
      <c r="BK63" s="5"/>
      <c r="BL63" s="5"/>
      <c r="BM63" s="6">
        <v>3.1688792842844844</v>
      </c>
      <c r="BN63" s="5" t="s">
        <v>8</v>
      </c>
      <c r="BO63" s="5"/>
      <c r="BP63" s="5"/>
    </row>
    <row r="64" spans="1:68" x14ac:dyDescent="0.3">
      <c r="A64" t="s">
        <v>28</v>
      </c>
      <c r="B64">
        <f t="shared" ref="B64:Z64" si="44">(B23-B$41)*(B23-B$41)</f>
        <v>9.521632653061225</v>
      </c>
      <c r="C64">
        <f t="shared" si="44"/>
        <v>0.11755102040816327</v>
      </c>
      <c r="D64">
        <f t="shared" si="44"/>
        <v>2.4693877551020402</v>
      </c>
      <c r="E64">
        <f t="shared" si="44"/>
        <v>0.94367346938775509</v>
      </c>
      <c r="F64">
        <f t="shared" si="44"/>
        <v>3.3436734693877557</v>
      </c>
      <c r="G64">
        <f t="shared" si="44"/>
        <v>1.3061224489795917E-2</v>
      </c>
      <c r="H64">
        <f t="shared" si="44"/>
        <v>0.29469387755102039</v>
      </c>
      <c r="I64">
        <f t="shared" si="44"/>
        <v>4.0000000000000008E-2</v>
      </c>
      <c r="J64">
        <f t="shared" si="44"/>
        <v>0.59510204081632645</v>
      </c>
      <c r="K64">
        <f t="shared" si="44"/>
        <v>0.18367346938775508</v>
      </c>
      <c r="L64">
        <f t="shared" si="44"/>
        <v>1.3722448979591839</v>
      </c>
      <c r="M64">
        <f t="shared" si="44"/>
        <v>16</v>
      </c>
      <c r="N64">
        <f t="shared" si="44"/>
        <v>1.1175510204081629</v>
      </c>
      <c r="O64">
        <f t="shared" si="44"/>
        <v>6.3216326530612239</v>
      </c>
      <c r="P64">
        <f t="shared" si="44"/>
        <v>21.955918367346943</v>
      </c>
      <c r="Q64">
        <f t="shared" si="44"/>
        <v>122.89306122448978</v>
      </c>
      <c r="R64">
        <f t="shared" si="44"/>
        <v>5.6236734693877555</v>
      </c>
      <c r="S64">
        <f t="shared" si="44"/>
        <v>1.0579591836734692</v>
      </c>
      <c r="T64">
        <f t="shared" si="44"/>
        <v>2.7461224489795915</v>
      </c>
      <c r="U64">
        <f t="shared" si="44"/>
        <v>16.229387755102039</v>
      </c>
      <c r="V64">
        <f t="shared" si="44"/>
        <v>2.0408163265306118</v>
      </c>
      <c r="W64">
        <f t="shared" si="44"/>
        <v>0.18367346938775508</v>
      </c>
      <c r="X64">
        <f t="shared" si="44"/>
        <v>0.39510204081632649</v>
      </c>
      <c r="Y64">
        <f t="shared" si="44"/>
        <v>3.3436734693877539</v>
      </c>
      <c r="Z64">
        <f t="shared" si="44"/>
        <v>1.7273469387755103</v>
      </c>
      <c r="AD64" s="3">
        <f t="shared" si="25"/>
        <v>2.9700546274093882</v>
      </c>
      <c r="AE64" t="str">
        <f t="shared" si="23"/>
        <v>LI</v>
      </c>
      <c r="BE64" s="5"/>
      <c r="BF64" s="5"/>
      <c r="BG64" s="6">
        <v>3.7488737047350709</v>
      </c>
      <c r="BH64" s="5" t="s">
        <v>1</v>
      </c>
      <c r="BI64" s="5"/>
      <c r="BJ64" s="5"/>
      <c r="BK64" s="5"/>
      <c r="BL64" s="5"/>
      <c r="BM64" s="6">
        <v>3.170682022814006</v>
      </c>
      <c r="BN64" s="5" t="s">
        <v>19</v>
      </c>
      <c r="BO64" s="5"/>
      <c r="BP64" s="5"/>
    </row>
    <row r="65" spans="1:68" x14ac:dyDescent="0.3">
      <c r="A65" t="s">
        <v>8</v>
      </c>
      <c r="B65">
        <f t="shared" ref="B65:Z65" si="45">(B24-B$41)*(B24-B$41)</f>
        <v>1.178775510204082</v>
      </c>
      <c r="C65">
        <f t="shared" si="45"/>
        <v>0.11755102040816327</v>
      </c>
      <c r="D65">
        <f t="shared" si="45"/>
        <v>2.4693877551020402</v>
      </c>
      <c r="E65">
        <f t="shared" si="45"/>
        <v>36.343673469387753</v>
      </c>
      <c r="F65">
        <f t="shared" si="45"/>
        <v>1.3722448979591833</v>
      </c>
      <c r="G65">
        <f t="shared" si="45"/>
        <v>1.3061224489795917E-2</v>
      </c>
      <c r="H65">
        <f t="shared" si="45"/>
        <v>0.29469387755102039</v>
      </c>
      <c r="I65">
        <f t="shared" si="45"/>
        <v>4.0000000000000008E-2</v>
      </c>
      <c r="J65">
        <f t="shared" si="45"/>
        <v>14.223673469387755</v>
      </c>
      <c r="K65">
        <f t="shared" si="45"/>
        <v>0.18367346938775508</v>
      </c>
      <c r="L65">
        <f t="shared" si="45"/>
        <v>1.3722448979591839</v>
      </c>
      <c r="M65">
        <f t="shared" si="45"/>
        <v>0</v>
      </c>
      <c r="N65">
        <f t="shared" si="45"/>
        <v>16.460408163265303</v>
      </c>
      <c r="O65">
        <f t="shared" si="45"/>
        <v>2.2073469387755105</v>
      </c>
      <c r="P65">
        <f t="shared" si="45"/>
        <v>21.955918367346943</v>
      </c>
      <c r="Q65">
        <f t="shared" si="45"/>
        <v>0.8359183673469387</v>
      </c>
      <c r="R65">
        <f t="shared" si="45"/>
        <v>92.709387755102028</v>
      </c>
      <c r="S65">
        <f t="shared" si="45"/>
        <v>48.600816326530612</v>
      </c>
      <c r="T65">
        <f t="shared" si="45"/>
        <v>0.11755102040816327</v>
      </c>
      <c r="U65">
        <f t="shared" si="45"/>
        <v>0.94367346938775531</v>
      </c>
      <c r="V65">
        <f t="shared" si="45"/>
        <v>6.6122448979591848</v>
      </c>
      <c r="W65">
        <f t="shared" si="45"/>
        <v>0.18367346938775508</v>
      </c>
      <c r="X65">
        <f t="shared" si="45"/>
        <v>0.39510204081632649</v>
      </c>
      <c r="Y65">
        <f t="shared" si="45"/>
        <v>0.68653061224489753</v>
      </c>
      <c r="Z65">
        <f t="shared" si="45"/>
        <v>1.7273469387755103</v>
      </c>
      <c r="AD65" s="3">
        <f t="shared" si="25"/>
        <v>3.1688792842844844</v>
      </c>
      <c r="AE65" t="str">
        <f t="shared" si="23"/>
        <v>LU</v>
      </c>
      <c r="BE65" s="5"/>
      <c r="BF65" s="5"/>
      <c r="BG65" s="6">
        <v>3.8999541118463097</v>
      </c>
      <c r="BH65" s="5" t="s">
        <v>7</v>
      </c>
      <c r="BI65" s="5"/>
      <c r="BJ65" s="5"/>
      <c r="BK65" s="5"/>
      <c r="BL65" s="5"/>
      <c r="BM65" s="6">
        <v>3.2168434268165838</v>
      </c>
      <c r="BN65" s="5" t="s">
        <v>27</v>
      </c>
      <c r="BO65" s="5"/>
      <c r="BP65" s="5"/>
    </row>
    <row r="66" spans="1:68" x14ac:dyDescent="0.3">
      <c r="A66" t="s">
        <v>32</v>
      </c>
      <c r="B66">
        <f t="shared" ref="B66:Z66" si="46">(B25-B$41)*(B25-B$41)</f>
        <v>9.521632653061225</v>
      </c>
      <c r="C66">
        <f t="shared" si="46"/>
        <v>0.11755102040816327</v>
      </c>
      <c r="D66">
        <f t="shared" si="46"/>
        <v>2.4693877551020402</v>
      </c>
      <c r="E66">
        <f t="shared" si="46"/>
        <v>0.94367346938775509</v>
      </c>
      <c r="F66">
        <f t="shared" si="46"/>
        <v>8.0008163265306127</v>
      </c>
      <c r="G66">
        <f t="shared" si="46"/>
        <v>1.3061224489795917E-2</v>
      </c>
      <c r="H66">
        <f t="shared" si="46"/>
        <v>0.29469387755102039</v>
      </c>
      <c r="I66">
        <f t="shared" si="46"/>
        <v>4.0000000000000008E-2</v>
      </c>
      <c r="J66">
        <f t="shared" si="46"/>
        <v>5.224489795918371E-2</v>
      </c>
      <c r="K66">
        <f t="shared" si="46"/>
        <v>2.4693877551020407</v>
      </c>
      <c r="L66">
        <f t="shared" si="46"/>
        <v>1.3722448979591839</v>
      </c>
      <c r="M66">
        <f t="shared" si="46"/>
        <v>16</v>
      </c>
      <c r="N66">
        <f t="shared" si="46"/>
        <v>8.6604081632653074</v>
      </c>
      <c r="O66">
        <f t="shared" si="46"/>
        <v>2.2930612244897959</v>
      </c>
      <c r="P66">
        <f t="shared" si="46"/>
        <v>10.984489795918366</v>
      </c>
      <c r="Q66">
        <f t="shared" si="46"/>
        <v>0.8359183673469387</v>
      </c>
      <c r="R66">
        <f t="shared" si="46"/>
        <v>2.6522448979591835</v>
      </c>
      <c r="S66">
        <f t="shared" si="46"/>
        <v>15.772244897959185</v>
      </c>
      <c r="T66">
        <f t="shared" si="46"/>
        <v>0.11755102040816327</v>
      </c>
      <c r="U66">
        <f t="shared" si="46"/>
        <v>8.8293877551020419</v>
      </c>
      <c r="V66">
        <f t="shared" si="46"/>
        <v>12.755102040816327</v>
      </c>
      <c r="W66">
        <f t="shared" si="46"/>
        <v>0.18367346938775508</v>
      </c>
      <c r="X66">
        <f t="shared" si="46"/>
        <v>0.39510204081632649</v>
      </c>
      <c r="Y66">
        <f t="shared" si="46"/>
        <v>17.400816326530613</v>
      </c>
      <c r="Z66">
        <f t="shared" si="46"/>
        <v>1.7273469387755103</v>
      </c>
      <c r="AD66" s="3">
        <f t="shared" si="25"/>
        <v>2.2262258718856587</v>
      </c>
      <c r="AE66" t="str">
        <f t="shared" si="23"/>
        <v>MT</v>
      </c>
      <c r="BE66" s="5"/>
      <c r="BF66" s="5"/>
      <c r="BG66" s="6">
        <v>3.9018266591822521</v>
      </c>
      <c r="BH66" s="5" t="s">
        <v>20</v>
      </c>
      <c r="BI66" s="5"/>
      <c r="BJ66" s="5"/>
      <c r="BK66" s="5"/>
      <c r="BL66" s="5"/>
      <c r="BM66" s="6">
        <v>3.2182642044735728</v>
      </c>
      <c r="BN66" s="5" t="s">
        <v>31</v>
      </c>
      <c r="BO66" s="5"/>
      <c r="BP66" s="5"/>
    </row>
    <row r="67" spans="1:68" x14ac:dyDescent="0.3">
      <c r="A67" t="s">
        <v>33</v>
      </c>
      <c r="B67">
        <f t="shared" ref="B67:Z67" si="47">(B26-B$41)*(B26-B$41)</f>
        <v>9.521632653061225</v>
      </c>
      <c r="C67">
        <f t="shared" si="47"/>
        <v>0.11755102040816327</v>
      </c>
      <c r="D67">
        <f t="shared" si="47"/>
        <v>11.755102040816329</v>
      </c>
      <c r="E67">
        <f t="shared" si="47"/>
        <v>0.94367346938775509</v>
      </c>
      <c r="F67">
        <f t="shared" si="47"/>
        <v>8.0008163265306127</v>
      </c>
      <c r="G67">
        <f t="shared" si="47"/>
        <v>1.3061224489795917E-2</v>
      </c>
      <c r="H67">
        <f t="shared" si="47"/>
        <v>0.29469387755102039</v>
      </c>
      <c r="I67">
        <f t="shared" si="47"/>
        <v>4.0000000000000008E-2</v>
      </c>
      <c r="J67">
        <f t="shared" si="47"/>
        <v>5.224489795918371E-2</v>
      </c>
      <c r="K67">
        <f t="shared" si="47"/>
        <v>0.18367346938775508</v>
      </c>
      <c r="L67">
        <f t="shared" si="47"/>
        <v>1.3722448979591839</v>
      </c>
      <c r="M67">
        <f t="shared" si="47"/>
        <v>4</v>
      </c>
      <c r="N67">
        <f t="shared" si="47"/>
        <v>16.460408163265303</v>
      </c>
      <c r="O67">
        <f t="shared" si="47"/>
        <v>2.2930612244897959</v>
      </c>
      <c r="P67">
        <f t="shared" si="47"/>
        <v>28.241632653061224</v>
      </c>
      <c r="Q67">
        <f t="shared" si="47"/>
        <v>16.693061224489792</v>
      </c>
      <c r="R67">
        <f t="shared" si="47"/>
        <v>0.1379591836734694</v>
      </c>
      <c r="S67">
        <f t="shared" si="47"/>
        <v>1.0579591836734692</v>
      </c>
      <c r="T67">
        <f t="shared" si="47"/>
        <v>0.11755102040816327</v>
      </c>
      <c r="U67">
        <f t="shared" si="47"/>
        <v>8.1632653061223907E-4</v>
      </c>
      <c r="V67">
        <f t="shared" si="47"/>
        <v>6.6122448979591848</v>
      </c>
      <c r="W67">
        <f t="shared" si="47"/>
        <v>0.18367346938775508</v>
      </c>
      <c r="X67">
        <f t="shared" si="47"/>
        <v>0.39510204081632649</v>
      </c>
      <c r="Y67">
        <f t="shared" si="47"/>
        <v>61.286530612244896</v>
      </c>
      <c r="Z67">
        <f t="shared" si="47"/>
        <v>1.7273469387755103</v>
      </c>
      <c r="AD67" s="3">
        <f t="shared" si="25"/>
        <v>2.6191757544412826</v>
      </c>
      <c r="AE67" t="str">
        <f t="shared" si="23"/>
        <v>MD</v>
      </c>
      <c r="BE67" s="5"/>
      <c r="BF67" s="5"/>
      <c r="BG67" s="6">
        <v>4.0612548662187757</v>
      </c>
      <c r="BH67" s="5" t="s">
        <v>11</v>
      </c>
      <c r="BI67" s="5"/>
      <c r="BJ67" s="5"/>
      <c r="BK67" s="5"/>
      <c r="BL67" s="5"/>
      <c r="BM67" s="6">
        <v>3.2384425584039058</v>
      </c>
      <c r="BN67" s="5" t="s">
        <v>7</v>
      </c>
      <c r="BO67" s="5"/>
      <c r="BP67" s="5"/>
    </row>
    <row r="68" spans="1:68" x14ac:dyDescent="0.3">
      <c r="A68" t="s">
        <v>34</v>
      </c>
      <c r="B68">
        <f t="shared" ref="B68:Z68" si="48">(B27-B$41)*(B27-B$41)</f>
        <v>7.346938775510228E-3</v>
      </c>
      <c r="C68">
        <f t="shared" si="48"/>
        <v>0.11755102040816327</v>
      </c>
      <c r="D68">
        <f t="shared" si="48"/>
        <v>2.4693877551020402</v>
      </c>
      <c r="E68">
        <f t="shared" si="48"/>
        <v>0.94367346938775509</v>
      </c>
      <c r="F68">
        <f t="shared" si="48"/>
        <v>4.7151020408163262</v>
      </c>
      <c r="G68">
        <f t="shared" si="48"/>
        <v>1.3061224489795917E-2</v>
      </c>
      <c r="H68">
        <f t="shared" si="48"/>
        <v>0.29469387755102039</v>
      </c>
      <c r="I68">
        <f t="shared" si="48"/>
        <v>4.0000000000000008E-2</v>
      </c>
      <c r="J68">
        <f t="shared" si="48"/>
        <v>14.223673469387755</v>
      </c>
      <c r="K68">
        <f t="shared" si="48"/>
        <v>0.18367346938775508</v>
      </c>
      <c r="L68">
        <f t="shared" si="48"/>
        <v>1.3722448979591839</v>
      </c>
      <c r="M68">
        <f t="shared" si="48"/>
        <v>1</v>
      </c>
      <c r="N68">
        <f t="shared" si="48"/>
        <v>16.460408163265303</v>
      </c>
      <c r="O68">
        <f t="shared" si="48"/>
        <v>2.2073469387755105</v>
      </c>
      <c r="P68">
        <f t="shared" si="48"/>
        <v>1.7273469387755096</v>
      </c>
      <c r="Q68">
        <f t="shared" si="48"/>
        <v>9.521632653061225</v>
      </c>
      <c r="R68">
        <f t="shared" si="48"/>
        <v>5.6236734693877555</v>
      </c>
      <c r="S68">
        <f t="shared" si="48"/>
        <v>8.1632653061223907E-4</v>
      </c>
      <c r="T68">
        <f t="shared" si="48"/>
        <v>0.11755102040816327</v>
      </c>
      <c r="U68">
        <f t="shared" si="48"/>
        <v>16.229387755102039</v>
      </c>
      <c r="V68">
        <f t="shared" si="48"/>
        <v>12.755102040816327</v>
      </c>
      <c r="W68">
        <f t="shared" si="48"/>
        <v>0.18367346938775508</v>
      </c>
      <c r="X68">
        <f t="shared" si="48"/>
        <v>0.39510204081632649</v>
      </c>
      <c r="Y68">
        <f t="shared" si="48"/>
        <v>4.715102040816328</v>
      </c>
      <c r="Z68">
        <f t="shared" si="48"/>
        <v>1.7273469387755103</v>
      </c>
      <c r="AD68" s="3">
        <f t="shared" si="25"/>
        <v>1.9702273773266239</v>
      </c>
      <c r="AE68" t="str">
        <f t="shared" si="23"/>
        <v>NL</v>
      </c>
      <c r="BE68" s="5"/>
      <c r="BF68" s="5"/>
      <c r="BG68" s="6">
        <v>4.2902372738107761</v>
      </c>
      <c r="BH68" s="5" t="s">
        <v>16</v>
      </c>
      <c r="BI68" s="5"/>
      <c r="BJ68" s="5"/>
      <c r="BK68" s="5" t="s">
        <v>47</v>
      </c>
      <c r="BL68" s="5"/>
      <c r="BM68" s="6">
        <v>3.2791238252351023</v>
      </c>
      <c r="BN68" s="5" t="s">
        <v>4</v>
      </c>
      <c r="BO68" s="5"/>
      <c r="BP68" s="5"/>
    </row>
    <row r="69" spans="1:68" x14ac:dyDescent="0.3">
      <c r="A69" t="s">
        <v>6</v>
      </c>
      <c r="B69">
        <f t="shared" ref="B69:Z69" si="49">(B28-B$41)*(B28-B$41)</f>
        <v>15.321632653061224</v>
      </c>
      <c r="C69">
        <f t="shared" si="49"/>
        <v>0.11755102040816327</v>
      </c>
      <c r="D69">
        <f t="shared" si="49"/>
        <v>2.4693877551020402</v>
      </c>
      <c r="E69">
        <f t="shared" si="49"/>
        <v>0.94367346938775509</v>
      </c>
      <c r="F69">
        <f t="shared" si="49"/>
        <v>10.057959183673468</v>
      </c>
      <c r="G69">
        <f t="shared" si="49"/>
        <v>1.3061224489795917E-2</v>
      </c>
      <c r="H69">
        <f t="shared" si="49"/>
        <v>0.29469387755102039</v>
      </c>
      <c r="I69">
        <f t="shared" si="49"/>
        <v>4.0000000000000008E-2</v>
      </c>
      <c r="J69">
        <f t="shared" si="49"/>
        <v>14.223673469387755</v>
      </c>
      <c r="K69">
        <f t="shared" si="49"/>
        <v>0.32653061224489793</v>
      </c>
      <c r="L69">
        <f t="shared" si="49"/>
        <v>0.68653061224489786</v>
      </c>
      <c r="M69">
        <f t="shared" si="49"/>
        <v>36</v>
      </c>
      <c r="N69">
        <f t="shared" si="49"/>
        <v>16.460408163265303</v>
      </c>
      <c r="O69">
        <f t="shared" si="49"/>
        <v>42.435918367346936</v>
      </c>
      <c r="P69">
        <f t="shared" si="49"/>
        <v>9.8775510204081485E-2</v>
      </c>
      <c r="Q69">
        <f t="shared" si="49"/>
        <v>0.8359183673469387</v>
      </c>
      <c r="R69">
        <f t="shared" si="49"/>
        <v>5.6236734693877555</v>
      </c>
      <c r="S69">
        <f t="shared" si="49"/>
        <v>1.0579591836734692</v>
      </c>
      <c r="T69">
        <f t="shared" si="49"/>
        <v>135.88897959183672</v>
      </c>
      <c r="U69">
        <f t="shared" si="49"/>
        <v>15.772244897959185</v>
      </c>
      <c r="V69">
        <f t="shared" si="49"/>
        <v>0.32653061224489816</v>
      </c>
      <c r="W69">
        <f t="shared" si="49"/>
        <v>0.18367346938775508</v>
      </c>
      <c r="X69">
        <f t="shared" si="49"/>
        <v>0.39510204081632649</v>
      </c>
      <c r="Y69">
        <f t="shared" si="49"/>
        <v>2.9387755102040912E-2</v>
      </c>
      <c r="Z69">
        <f t="shared" si="49"/>
        <v>1.7273469387755103</v>
      </c>
      <c r="AD69" s="3">
        <f t="shared" si="25"/>
        <v>3.4717754088932531</v>
      </c>
      <c r="AE69" t="str">
        <f t="shared" si="23"/>
        <v>NO</v>
      </c>
      <c r="BE69" s="5"/>
      <c r="BF69" s="5"/>
      <c r="BG69" s="5"/>
      <c r="BH69" s="5"/>
      <c r="BI69" s="5"/>
      <c r="BJ69" s="5"/>
      <c r="BK69" s="7" t="s">
        <v>54</v>
      </c>
      <c r="BL69" s="5"/>
      <c r="BM69" s="6">
        <v>3.321371735304802</v>
      </c>
      <c r="BN69" s="5" t="s">
        <v>9</v>
      </c>
      <c r="BO69" s="5"/>
      <c r="BP69" s="5"/>
    </row>
    <row r="70" spans="1:68" x14ac:dyDescent="0.3">
      <c r="A70" t="s">
        <v>35</v>
      </c>
      <c r="B70">
        <f t="shared" ref="B70:Z70" si="50">(B29-B$41)*(B29-B$41)</f>
        <v>9.521632653061225</v>
      </c>
      <c r="C70">
        <f t="shared" si="50"/>
        <v>0.11755102040816327</v>
      </c>
      <c r="D70">
        <f t="shared" si="50"/>
        <v>2.4693877551020402</v>
      </c>
      <c r="E70">
        <f t="shared" si="50"/>
        <v>0.94367346938775509</v>
      </c>
      <c r="F70">
        <f t="shared" si="50"/>
        <v>1.3722448979591833</v>
      </c>
      <c r="G70">
        <f t="shared" si="50"/>
        <v>1.3061224489795917E-2</v>
      </c>
      <c r="H70">
        <f t="shared" si="50"/>
        <v>0.29469387755102039</v>
      </c>
      <c r="I70">
        <f t="shared" si="50"/>
        <v>4.0000000000000008E-2</v>
      </c>
      <c r="J70">
        <f t="shared" si="50"/>
        <v>10.423673469387756</v>
      </c>
      <c r="K70">
        <f t="shared" si="50"/>
        <v>0.18367346938775508</v>
      </c>
      <c r="L70">
        <f t="shared" si="50"/>
        <v>1.3722448979591839</v>
      </c>
      <c r="M70">
        <f t="shared" si="50"/>
        <v>4</v>
      </c>
      <c r="N70">
        <f t="shared" si="50"/>
        <v>9.3461224489795907</v>
      </c>
      <c r="O70">
        <f t="shared" si="50"/>
        <v>2.2073469387755105</v>
      </c>
      <c r="P70">
        <f t="shared" si="50"/>
        <v>5.3559183673469377</v>
      </c>
      <c r="Q70">
        <f t="shared" si="50"/>
        <v>0.8359183673469387</v>
      </c>
      <c r="R70">
        <f t="shared" si="50"/>
        <v>5.6236734693877555</v>
      </c>
      <c r="S70">
        <f t="shared" si="50"/>
        <v>0.94367346938775531</v>
      </c>
      <c r="T70">
        <f t="shared" si="50"/>
        <v>0.11755102040816327</v>
      </c>
      <c r="U70">
        <f t="shared" si="50"/>
        <v>4.1151020408163257</v>
      </c>
      <c r="V70">
        <f t="shared" si="50"/>
        <v>2.0408163265306118</v>
      </c>
      <c r="W70">
        <f t="shared" si="50"/>
        <v>0.18367346938775508</v>
      </c>
      <c r="X70">
        <f t="shared" si="50"/>
        <v>0.39510204081632649</v>
      </c>
      <c r="Y70">
        <f t="shared" si="50"/>
        <v>33.972244897959179</v>
      </c>
      <c r="Z70">
        <f t="shared" si="50"/>
        <v>1.7273469387755103</v>
      </c>
      <c r="AD70" s="3">
        <f t="shared" si="25"/>
        <v>1.9760194992014855</v>
      </c>
      <c r="AE70" t="str">
        <f t="shared" si="23"/>
        <v>PL</v>
      </c>
      <c r="BE70" s="5"/>
      <c r="BF70" s="5"/>
      <c r="BG70" s="5"/>
      <c r="BH70" s="5"/>
      <c r="BI70" s="5"/>
      <c r="BJ70" s="5"/>
      <c r="BK70" s="7" t="s">
        <v>53</v>
      </c>
      <c r="BL70" s="5"/>
      <c r="BM70" s="6">
        <v>3.3237795059362214</v>
      </c>
      <c r="BN70" s="5" t="s">
        <v>18</v>
      </c>
      <c r="BO70" s="5"/>
      <c r="BP70" s="5"/>
    </row>
    <row r="71" spans="1:68" x14ac:dyDescent="0.3">
      <c r="A71" t="s">
        <v>7</v>
      </c>
      <c r="B71">
        <f t="shared" ref="B71:Z71" si="51">(B30-B$41)*(B30-B$41)</f>
        <v>24.150204081632655</v>
      </c>
      <c r="C71">
        <f t="shared" si="51"/>
        <v>0.11755102040816327</v>
      </c>
      <c r="D71">
        <f t="shared" si="51"/>
        <v>2.4693877551020402</v>
      </c>
      <c r="E71">
        <f t="shared" si="51"/>
        <v>0.94367346938775509</v>
      </c>
      <c r="F71">
        <f t="shared" si="51"/>
        <v>0.6865306122448982</v>
      </c>
      <c r="G71">
        <f t="shared" si="51"/>
        <v>1.3061224489795917E-2</v>
      </c>
      <c r="H71">
        <f t="shared" si="51"/>
        <v>0.29469387755102039</v>
      </c>
      <c r="I71">
        <f t="shared" si="51"/>
        <v>4.0000000000000008E-2</v>
      </c>
      <c r="J71">
        <f t="shared" si="51"/>
        <v>38.795102040816325</v>
      </c>
      <c r="K71">
        <f t="shared" si="51"/>
        <v>0.18367346938775508</v>
      </c>
      <c r="L71">
        <f t="shared" si="51"/>
        <v>1.3722448979591839</v>
      </c>
      <c r="M71">
        <f t="shared" si="51"/>
        <v>36</v>
      </c>
      <c r="N71">
        <f t="shared" si="51"/>
        <v>35.317551020408168</v>
      </c>
      <c r="O71">
        <f t="shared" si="51"/>
        <v>2.2073469387755105</v>
      </c>
      <c r="P71">
        <f t="shared" si="51"/>
        <v>9.8775510204081485E-2</v>
      </c>
      <c r="Q71">
        <f t="shared" si="51"/>
        <v>37.035918367346937</v>
      </c>
      <c r="R71">
        <f t="shared" si="51"/>
        <v>5.6236734693877555</v>
      </c>
      <c r="S71">
        <f t="shared" si="51"/>
        <v>1.0579591836734692</v>
      </c>
      <c r="T71">
        <f t="shared" si="51"/>
        <v>0.11755102040816327</v>
      </c>
      <c r="U71">
        <f t="shared" si="51"/>
        <v>64.457959183673466</v>
      </c>
      <c r="V71">
        <f t="shared" si="51"/>
        <v>0.32653061224489816</v>
      </c>
      <c r="W71">
        <f t="shared" si="51"/>
        <v>0.18367346938775508</v>
      </c>
      <c r="X71">
        <f t="shared" si="51"/>
        <v>0.1379591836734694</v>
      </c>
      <c r="Y71">
        <f t="shared" si="51"/>
        <v>3.3436734693877539</v>
      </c>
      <c r="Z71">
        <f t="shared" si="51"/>
        <v>7.2130612244897971</v>
      </c>
      <c r="AD71" s="3">
        <f t="shared" si="25"/>
        <v>3.2384425584039058</v>
      </c>
      <c r="AE71" t="str">
        <f t="shared" si="23"/>
        <v>PT</v>
      </c>
      <c r="BE71" s="5"/>
      <c r="BF71" s="5"/>
      <c r="BG71" s="5"/>
      <c r="BH71" s="5"/>
      <c r="BI71" s="5"/>
      <c r="BJ71" s="5"/>
      <c r="BK71" s="5" t="s">
        <v>48</v>
      </c>
      <c r="BL71" s="5"/>
      <c r="BM71" s="6">
        <v>3.3368199452380969</v>
      </c>
      <c r="BN71" s="5" t="s">
        <v>10</v>
      </c>
      <c r="BO71" s="5"/>
      <c r="BP71" s="5"/>
    </row>
    <row r="72" spans="1:68" x14ac:dyDescent="0.3">
      <c r="A72" t="s">
        <v>36</v>
      </c>
      <c r="B72">
        <f t="shared" ref="B72:Z72" si="52">(B31-B$41)*(B31-B$41)</f>
        <v>24.150204081632655</v>
      </c>
      <c r="C72">
        <f t="shared" si="52"/>
        <v>0.11755102040816327</v>
      </c>
      <c r="D72">
        <f t="shared" si="52"/>
        <v>2.4693877551020402</v>
      </c>
      <c r="E72">
        <f t="shared" si="52"/>
        <v>4.1151020408163257</v>
      </c>
      <c r="F72">
        <f t="shared" si="52"/>
        <v>3.3436734693877557</v>
      </c>
      <c r="G72">
        <f t="shared" si="52"/>
        <v>1.3061224489795917E-2</v>
      </c>
      <c r="H72">
        <f t="shared" si="52"/>
        <v>29.780408163265307</v>
      </c>
      <c r="I72">
        <f t="shared" si="52"/>
        <v>14.44</v>
      </c>
      <c r="J72">
        <f t="shared" si="52"/>
        <v>38.795102040816325</v>
      </c>
      <c r="K72">
        <f t="shared" si="52"/>
        <v>0.18367346938775508</v>
      </c>
      <c r="L72">
        <f t="shared" si="52"/>
        <v>1.3722448979591839</v>
      </c>
      <c r="M72">
        <f t="shared" si="52"/>
        <v>36</v>
      </c>
      <c r="N72">
        <f t="shared" si="52"/>
        <v>8.6604081632653074</v>
      </c>
      <c r="O72">
        <f t="shared" si="52"/>
        <v>2.2073469387755105</v>
      </c>
      <c r="P72">
        <f t="shared" si="52"/>
        <v>28.241632653061224</v>
      </c>
      <c r="Q72">
        <f t="shared" si="52"/>
        <v>0.8359183673469387</v>
      </c>
      <c r="R72">
        <f t="shared" si="52"/>
        <v>5.6236734693877555</v>
      </c>
      <c r="S72">
        <f t="shared" si="52"/>
        <v>1.0579591836734692</v>
      </c>
      <c r="T72">
        <f t="shared" si="52"/>
        <v>0.11755102040816327</v>
      </c>
      <c r="U72">
        <f t="shared" si="52"/>
        <v>1.0579591836734692</v>
      </c>
      <c r="V72">
        <f t="shared" si="52"/>
        <v>2.4693877551020416</v>
      </c>
      <c r="W72">
        <f t="shared" si="52"/>
        <v>0.18367346938775508</v>
      </c>
      <c r="X72">
        <f t="shared" si="52"/>
        <v>0.39510204081632649</v>
      </c>
      <c r="Y72">
        <f t="shared" si="52"/>
        <v>17.400816326530613</v>
      </c>
      <c r="Z72">
        <f t="shared" si="52"/>
        <v>1.7273469387755103</v>
      </c>
      <c r="AD72" s="3">
        <f t="shared" si="25"/>
        <v>2.9983941280189925</v>
      </c>
      <c r="AE72" t="str">
        <f t="shared" si="23"/>
        <v>SM</v>
      </c>
      <c r="BE72" s="5"/>
      <c r="BF72" s="5"/>
      <c r="BG72" s="5"/>
      <c r="BH72" s="5"/>
      <c r="BI72" s="5"/>
      <c r="BJ72" s="5"/>
      <c r="BK72" s="5" t="s">
        <v>49</v>
      </c>
      <c r="BL72" s="5"/>
      <c r="BM72" s="6">
        <v>3.3620693336220229</v>
      </c>
      <c r="BN72" s="5" t="s">
        <v>12</v>
      </c>
      <c r="BO72" s="5"/>
      <c r="BP72" s="5"/>
    </row>
    <row r="73" spans="1:68" x14ac:dyDescent="0.3">
      <c r="A73" t="s">
        <v>10</v>
      </c>
      <c r="B73">
        <f t="shared" ref="B73:Z73" si="53">(B32-B$41)*(B32-B$41)</f>
        <v>9.521632653061225</v>
      </c>
      <c r="C73">
        <f t="shared" si="53"/>
        <v>0.11755102040816327</v>
      </c>
      <c r="D73">
        <f t="shared" si="53"/>
        <v>0.18367346938775531</v>
      </c>
      <c r="E73">
        <f t="shared" si="53"/>
        <v>0.94367346938775509</v>
      </c>
      <c r="F73">
        <f t="shared" si="53"/>
        <v>8.0008163265306127</v>
      </c>
      <c r="G73">
        <f t="shared" si="53"/>
        <v>1.3061224489795917E-2</v>
      </c>
      <c r="H73">
        <f t="shared" si="53"/>
        <v>0.29469387755102039</v>
      </c>
      <c r="I73">
        <f t="shared" si="53"/>
        <v>4.0000000000000008E-2</v>
      </c>
      <c r="J73">
        <f t="shared" si="53"/>
        <v>3.1379591836734693</v>
      </c>
      <c r="K73">
        <f t="shared" si="53"/>
        <v>0.18367346938775508</v>
      </c>
      <c r="L73">
        <f t="shared" si="53"/>
        <v>3.3436734693877548</v>
      </c>
      <c r="M73">
        <f t="shared" si="53"/>
        <v>36</v>
      </c>
      <c r="N73">
        <f t="shared" si="53"/>
        <v>4.2318367346938768</v>
      </c>
      <c r="O73">
        <f t="shared" si="53"/>
        <v>2.2073469387755105</v>
      </c>
      <c r="P73">
        <f t="shared" si="53"/>
        <v>1.7273469387755096</v>
      </c>
      <c r="Q73">
        <f t="shared" si="53"/>
        <v>37.035918367346937</v>
      </c>
      <c r="R73">
        <f t="shared" si="53"/>
        <v>5.6236734693877555</v>
      </c>
      <c r="S73">
        <f t="shared" si="53"/>
        <v>1.0579591836734692</v>
      </c>
      <c r="T73">
        <f t="shared" si="53"/>
        <v>0.11755102040816327</v>
      </c>
      <c r="U73">
        <f t="shared" si="53"/>
        <v>15.772244897959185</v>
      </c>
      <c r="V73">
        <f t="shared" si="53"/>
        <v>2.0408163265306118</v>
      </c>
      <c r="W73">
        <f t="shared" si="53"/>
        <v>0.18367346938775508</v>
      </c>
      <c r="X73">
        <f t="shared" si="53"/>
        <v>129.30938775510205</v>
      </c>
      <c r="Y73">
        <f t="shared" si="53"/>
        <v>10.057959183673471</v>
      </c>
      <c r="Z73">
        <f t="shared" si="53"/>
        <v>7.2130612244897971</v>
      </c>
      <c r="AD73" s="3">
        <f t="shared" si="25"/>
        <v>3.3368199452380969</v>
      </c>
      <c r="AE73" t="str">
        <f t="shared" si="23"/>
        <v>SR</v>
      </c>
      <c r="BE73" s="5"/>
      <c r="BF73" s="5"/>
      <c r="BG73" s="5"/>
      <c r="BH73" s="5"/>
      <c r="BI73" s="5"/>
      <c r="BJ73" s="5"/>
      <c r="BK73" s="5" t="s">
        <v>50</v>
      </c>
      <c r="BL73" s="5"/>
      <c r="BM73" s="6">
        <v>3.4283809470896527</v>
      </c>
      <c r="BN73" s="5" t="s">
        <v>5</v>
      </c>
      <c r="BO73" s="5"/>
      <c r="BP73" s="5"/>
    </row>
    <row r="74" spans="1:68" x14ac:dyDescent="0.3">
      <c r="A74" t="s">
        <v>9</v>
      </c>
      <c r="B74">
        <f t="shared" ref="B74:Z74" si="54">(B33-B$41)*(B33-B$41)</f>
        <v>15.321632653061224</v>
      </c>
      <c r="C74">
        <f t="shared" si="54"/>
        <v>0.11755102040816327</v>
      </c>
      <c r="D74">
        <f t="shared" si="54"/>
        <v>0.18367346938775531</v>
      </c>
      <c r="E74">
        <f t="shared" si="54"/>
        <v>0.94367346938775509</v>
      </c>
      <c r="F74">
        <f t="shared" si="54"/>
        <v>8.0008163265306127</v>
      </c>
      <c r="G74">
        <f t="shared" si="54"/>
        <v>1.3061224489795917E-2</v>
      </c>
      <c r="H74">
        <f t="shared" si="54"/>
        <v>0.29469387755102039</v>
      </c>
      <c r="I74">
        <f t="shared" si="54"/>
        <v>4.0000000000000008E-2</v>
      </c>
      <c r="J74">
        <f t="shared" si="54"/>
        <v>33.309387755102037</v>
      </c>
      <c r="K74">
        <f t="shared" si="54"/>
        <v>0.18367346938775508</v>
      </c>
      <c r="L74">
        <f t="shared" si="54"/>
        <v>0.68653061224489786</v>
      </c>
      <c r="M74">
        <f t="shared" si="54"/>
        <v>0</v>
      </c>
      <c r="N74">
        <f t="shared" si="54"/>
        <v>9.3461224489795907</v>
      </c>
      <c r="O74">
        <f t="shared" si="54"/>
        <v>2.2073469387755105</v>
      </c>
      <c r="P74">
        <f t="shared" si="54"/>
        <v>2.8416326530612253</v>
      </c>
      <c r="Q74">
        <f t="shared" si="54"/>
        <v>0.8359183673469387</v>
      </c>
      <c r="R74">
        <f t="shared" si="54"/>
        <v>6.9093877551020411</v>
      </c>
      <c r="S74">
        <f t="shared" si="54"/>
        <v>1.0579591836734692</v>
      </c>
      <c r="T74">
        <f t="shared" si="54"/>
        <v>0.11755102040816327</v>
      </c>
      <c r="U74">
        <f t="shared" si="54"/>
        <v>16.229387755102039</v>
      </c>
      <c r="V74">
        <f t="shared" si="54"/>
        <v>12.755102040816327</v>
      </c>
      <c r="W74">
        <f t="shared" si="54"/>
        <v>133.89795918367346</v>
      </c>
      <c r="X74">
        <f t="shared" si="54"/>
        <v>11.366530612244897</v>
      </c>
      <c r="Y74">
        <f t="shared" si="54"/>
        <v>17.400816326530613</v>
      </c>
      <c r="Z74">
        <f t="shared" si="54"/>
        <v>1.7273469387755103</v>
      </c>
      <c r="AD74" s="3">
        <f t="shared" si="25"/>
        <v>3.321371735304802</v>
      </c>
      <c r="AE74" t="str">
        <f t="shared" si="23"/>
        <v>SI</v>
      </c>
      <c r="BE74" s="5"/>
      <c r="BF74" s="5"/>
      <c r="BG74" s="5"/>
      <c r="BH74" s="5"/>
      <c r="BI74" s="5"/>
      <c r="BJ74" s="5"/>
      <c r="BK74" s="5" t="s">
        <v>55</v>
      </c>
      <c r="BL74" s="5"/>
      <c r="BM74" s="6">
        <v>3.4665044441374211</v>
      </c>
      <c r="BN74" s="5" t="s">
        <v>11</v>
      </c>
      <c r="BO74" s="5"/>
      <c r="BP74" s="5"/>
    </row>
    <row r="75" spans="1:68" x14ac:dyDescent="0.3">
      <c r="A75" t="s">
        <v>29</v>
      </c>
      <c r="B75">
        <f t="shared" ref="B75:Z75" si="55">(B34-B$41)*(B34-B$41)</f>
        <v>9.521632653061225</v>
      </c>
      <c r="C75">
        <f t="shared" si="55"/>
        <v>32.003265306122451</v>
      </c>
      <c r="D75">
        <f t="shared" si="55"/>
        <v>2.4693877551020402</v>
      </c>
      <c r="E75">
        <f t="shared" si="55"/>
        <v>0.94367346938775509</v>
      </c>
      <c r="F75">
        <f t="shared" si="55"/>
        <v>4.7151020408163262</v>
      </c>
      <c r="G75">
        <f t="shared" si="55"/>
        <v>1.3061224489795917E-2</v>
      </c>
      <c r="H75">
        <f t="shared" si="55"/>
        <v>131.26612244897959</v>
      </c>
      <c r="I75">
        <f t="shared" si="55"/>
        <v>4.0000000000000008E-2</v>
      </c>
      <c r="J75">
        <f t="shared" si="55"/>
        <v>0.59510204081632645</v>
      </c>
      <c r="K75">
        <f t="shared" si="55"/>
        <v>0.18367346938775508</v>
      </c>
      <c r="L75">
        <f t="shared" si="55"/>
        <v>1.3722448979591839</v>
      </c>
      <c r="M75">
        <f t="shared" si="55"/>
        <v>36</v>
      </c>
      <c r="N75">
        <f t="shared" si="55"/>
        <v>35.317551020408168</v>
      </c>
      <c r="O75">
        <f t="shared" si="55"/>
        <v>2.2073469387755105</v>
      </c>
      <c r="P75">
        <f t="shared" si="55"/>
        <v>13.584489795918369</v>
      </c>
      <c r="Q75">
        <f t="shared" si="55"/>
        <v>0.8359183673469387</v>
      </c>
      <c r="R75">
        <f t="shared" si="55"/>
        <v>5.6236734693877555</v>
      </c>
      <c r="S75">
        <f t="shared" si="55"/>
        <v>8.8293877551020419</v>
      </c>
      <c r="T75">
        <f t="shared" si="55"/>
        <v>0.11755102040816327</v>
      </c>
      <c r="U75">
        <f t="shared" si="55"/>
        <v>0.94367346938775531</v>
      </c>
      <c r="V75">
        <f t="shared" si="55"/>
        <v>19.612244897959187</v>
      </c>
      <c r="W75">
        <f t="shared" si="55"/>
        <v>0.18367346938775508</v>
      </c>
      <c r="X75">
        <f t="shared" si="55"/>
        <v>0.39510204081632649</v>
      </c>
      <c r="Y75">
        <f t="shared" si="55"/>
        <v>17.400816326530613</v>
      </c>
      <c r="Z75">
        <f t="shared" si="55"/>
        <v>0.47020408163265309</v>
      </c>
      <c r="AD75" s="3">
        <f t="shared" si="25"/>
        <v>3.6035809854042888</v>
      </c>
      <c r="AE75" t="str">
        <f t="shared" si="23"/>
        <v>ES</v>
      </c>
      <c r="BE75" s="5"/>
      <c r="BF75" s="5"/>
      <c r="BG75" s="5"/>
      <c r="BH75" s="5"/>
      <c r="BI75" s="5"/>
      <c r="BJ75" s="5"/>
      <c r="BK75" s="5"/>
      <c r="BL75" s="5"/>
      <c r="BM75" s="6">
        <v>3.4717754088932531</v>
      </c>
      <c r="BN75" s="5" t="s">
        <v>6</v>
      </c>
      <c r="BO75" s="5"/>
      <c r="BP75" s="5"/>
    </row>
    <row r="76" spans="1:68" x14ac:dyDescent="0.3">
      <c r="A76" t="s">
        <v>17</v>
      </c>
      <c r="B76">
        <f t="shared" ref="B76:Z76" si="56">(B35-B$41)*(B35-B$41)</f>
        <v>9.521632653061225</v>
      </c>
      <c r="C76">
        <f t="shared" si="56"/>
        <v>0.43183673469387757</v>
      </c>
      <c r="D76">
        <f t="shared" si="56"/>
        <v>2.4693877551020402</v>
      </c>
      <c r="E76">
        <f t="shared" si="56"/>
        <v>1.0579591836734692</v>
      </c>
      <c r="F76">
        <f t="shared" si="56"/>
        <v>8.0008163265306127</v>
      </c>
      <c r="G76">
        <f t="shared" si="56"/>
        <v>1.3061224489795917E-2</v>
      </c>
      <c r="H76">
        <f t="shared" si="56"/>
        <v>0.29469387755102039</v>
      </c>
      <c r="I76">
        <f t="shared" si="56"/>
        <v>4.0000000000000008E-2</v>
      </c>
      <c r="J76">
        <f t="shared" si="56"/>
        <v>1.5093877551020409</v>
      </c>
      <c r="K76">
        <f t="shared" si="56"/>
        <v>0.18367346938775508</v>
      </c>
      <c r="L76">
        <f t="shared" si="56"/>
        <v>1.3722448979591839</v>
      </c>
      <c r="M76">
        <f t="shared" si="56"/>
        <v>16</v>
      </c>
      <c r="N76">
        <f t="shared" si="56"/>
        <v>16.460408163265303</v>
      </c>
      <c r="O76">
        <f t="shared" si="56"/>
        <v>2.2073469387755105</v>
      </c>
      <c r="P76">
        <f t="shared" si="56"/>
        <v>5.3559183673469377</v>
      </c>
      <c r="Q76">
        <f t="shared" si="56"/>
        <v>0.8359183673469387</v>
      </c>
      <c r="R76">
        <f t="shared" si="56"/>
        <v>13.166530612244898</v>
      </c>
      <c r="S76">
        <f t="shared" si="56"/>
        <v>1.0579591836734692</v>
      </c>
      <c r="T76">
        <f t="shared" si="56"/>
        <v>0.11755102040816327</v>
      </c>
      <c r="U76">
        <f t="shared" si="56"/>
        <v>8.1632653061223907E-4</v>
      </c>
      <c r="V76">
        <f t="shared" si="56"/>
        <v>71.040816326530617</v>
      </c>
      <c r="W76">
        <f t="shared" si="56"/>
        <v>0.18367346938775508</v>
      </c>
      <c r="X76">
        <f t="shared" si="56"/>
        <v>0.39510204081632649</v>
      </c>
      <c r="Y76">
        <f t="shared" si="56"/>
        <v>1.3722448979591844</v>
      </c>
      <c r="Z76">
        <f t="shared" si="56"/>
        <v>44.698775510204086</v>
      </c>
      <c r="AD76" s="3">
        <f t="shared" si="25"/>
        <v>2.8127406926486542</v>
      </c>
      <c r="AE76" t="str">
        <f t="shared" si="23"/>
        <v>SE</v>
      </c>
      <c r="BE76" s="5"/>
      <c r="BF76" s="5"/>
      <c r="BG76" s="5"/>
      <c r="BH76" s="5"/>
      <c r="BI76" s="5"/>
      <c r="BJ76" s="5"/>
      <c r="BK76" s="5"/>
      <c r="BL76" s="5"/>
      <c r="BM76" s="6">
        <v>3.4809803920441604</v>
      </c>
      <c r="BN76" s="5" t="s">
        <v>14</v>
      </c>
      <c r="BO76" s="5"/>
      <c r="BP76" s="5"/>
    </row>
    <row r="77" spans="1:68" x14ac:dyDescent="0.3">
      <c r="A77" t="s">
        <v>2</v>
      </c>
      <c r="B77">
        <f t="shared" ref="B77:Z77" si="57">(B36-B$41)*(B36-B$41)</f>
        <v>0.83591836734693847</v>
      </c>
      <c r="C77">
        <f t="shared" si="57"/>
        <v>0.11755102040816327</v>
      </c>
      <c r="D77">
        <f t="shared" si="57"/>
        <v>2.4693877551020402</v>
      </c>
      <c r="E77">
        <f t="shared" si="57"/>
        <v>0.94367346938775509</v>
      </c>
      <c r="F77">
        <f t="shared" si="57"/>
        <v>8.0008163265306127</v>
      </c>
      <c r="G77">
        <f t="shared" si="57"/>
        <v>1.3061224489795917E-2</v>
      </c>
      <c r="H77">
        <f t="shared" si="57"/>
        <v>0.20897959183673473</v>
      </c>
      <c r="I77">
        <f t="shared" si="57"/>
        <v>4.0000000000000008E-2</v>
      </c>
      <c r="J77">
        <f t="shared" si="57"/>
        <v>1.5093877551020409</v>
      </c>
      <c r="K77">
        <f t="shared" si="57"/>
        <v>0.18367346938775508</v>
      </c>
      <c r="L77">
        <f t="shared" si="57"/>
        <v>117.25795918367348</v>
      </c>
      <c r="M77">
        <f t="shared" si="57"/>
        <v>4</v>
      </c>
      <c r="N77">
        <f t="shared" si="57"/>
        <v>35.317551020408168</v>
      </c>
      <c r="O77">
        <f t="shared" si="57"/>
        <v>2.2073469387755105</v>
      </c>
      <c r="P77">
        <f t="shared" si="57"/>
        <v>1.7273469387755096</v>
      </c>
      <c r="Q77">
        <f t="shared" si="57"/>
        <v>0.8359183673469387</v>
      </c>
      <c r="R77">
        <f t="shared" si="57"/>
        <v>5.6236734693877555</v>
      </c>
      <c r="S77">
        <f t="shared" si="57"/>
        <v>1.0579591836734692</v>
      </c>
      <c r="T77">
        <f t="shared" si="57"/>
        <v>0.11755102040816327</v>
      </c>
      <c r="U77">
        <f t="shared" si="57"/>
        <v>9.1722448979591835</v>
      </c>
      <c r="V77">
        <f t="shared" si="57"/>
        <v>12.755102040816327</v>
      </c>
      <c r="W77">
        <f t="shared" si="57"/>
        <v>0.18367346938775508</v>
      </c>
      <c r="X77">
        <f t="shared" si="57"/>
        <v>0.39510204081632649</v>
      </c>
      <c r="Y77">
        <f t="shared" si="57"/>
        <v>4.715102040816328</v>
      </c>
      <c r="Z77">
        <f t="shared" si="57"/>
        <v>2.8416326530612244</v>
      </c>
      <c r="AD77" s="3">
        <f t="shared" si="25"/>
        <v>2.915685938127754</v>
      </c>
      <c r="AE77" t="str">
        <f t="shared" si="23"/>
        <v>CH</v>
      </c>
      <c r="BE77" s="5"/>
      <c r="BF77" s="5"/>
      <c r="BG77" s="5"/>
      <c r="BH77" s="5"/>
      <c r="BI77" s="5"/>
      <c r="BJ77" s="5"/>
      <c r="BK77" s="5"/>
      <c r="BL77" s="5"/>
      <c r="BM77" s="6">
        <v>3.6035809854042888</v>
      </c>
      <c r="BN77" s="5" t="s">
        <v>29</v>
      </c>
      <c r="BO77" s="5"/>
      <c r="BP77" s="5"/>
    </row>
    <row r="78" spans="1:68" ht="14.5" x14ac:dyDescent="0.35">
      <c r="A78" t="s">
        <v>20</v>
      </c>
      <c r="B78">
        <f t="shared" ref="B78:Z79" si="58">(B37-B$41)*(B37-B$41)</f>
        <v>9.521632653061225</v>
      </c>
      <c r="C78">
        <f t="shared" si="58"/>
        <v>0.11755102040816327</v>
      </c>
      <c r="D78">
        <f t="shared" si="58"/>
        <v>2.4693877551020402</v>
      </c>
      <c r="E78">
        <f t="shared" si="58"/>
        <v>0.94367346938775509</v>
      </c>
      <c r="F78">
        <f t="shared" si="58"/>
        <v>17.400816326530606</v>
      </c>
      <c r="G78">
        <f t="shared" si="58"/>
        <v>1.3061224489795917E-2</v>
      </c>
      <c r="H78">
        <f t="shared" si="58"/>
        <v>0.29469387755102039</v>
      </c>
      <c r="I78">
        <f t="shared" si="58"/>
        <v>4.0000000000000008E-2</v>
      </c>
      <c r="J78">
        <f t="shared" si="58"/>
        <v>5.224489795918371E-2</v>
      </c>
      <c r="K78">
        <f t="shared" si="58"/>
        <v>0.18367346938775508</v>
      </c>
      <c r="L78">
        <f t="shared" si="58"/>
        <v>1.3722448979591839</v>
      </c>
      <c r="M78">
        <f t="shared" si="58"/>
        <v>4</v>
      </c>
      <c r="N78">
        <f t="shared" si="58"/>
        <v>35.317551020408168</v>
      </c>
      <c r="O78">
        <f t="shared" si="58"/>
        <v>2.2073469387755105</v>
      </c>
      <c r="P78">
        <f t="shared" si="58"/>
        <v>7.2130612244897971</v>
      </c>
      <c r="Q78">
        <f t="shared" si="58"/>
        <v>16.693061224489792</v>
      </c>
      <c r="R78">
        <f t="shared" si="58"/>
        <v>1.8808163265306124</v>
      </c>
      <c r="S78">
        <f t="shared" si="58"/>
        <v>1.0579591836734692</v>
      </c>
      <c r="T78">
        <f t="shared" si="58"/>
        <v>0.11755102040816327</v>
      </c>
      <c r="U78">
        <f t="shared" si="58"/>
        <v>0.94367346938775531</v>
      </c>
      <c r="V78">
        <f t="shared" si="58"/>
        <v>19.612244897959187</v>
      </c>
      <c r="W78">
        <f t="shared" si="58"/>
        <v>0.18367346938775508</v>
      </c>
      <c r="X78">
        <f t="shared" si="58"/>
        <v>0.39510204081632649</v>
      </c>
      <c r="Y78">
        <f t="shared" si="58"/>
        <v>61.286530612244896</v>
      </c>
      <c r="Z78">
        <f t="shared" si="58"/>
        <v>1.7273469387755103</v>
      </c>
      <c r="AD78" s="3">
        <f t="shared" si="25"/>
        <v>2.7206241780825491</v>
      </c>
      <c r="AE78" t="str">
        <f t="shared" si="23"/>
        <v>UA</v>
      </c>
      <c r="BE78" s="5"/>
      <c r="BF78" s="5"/>
      <c r="BG78" s="5"/>
      <c r="BH78" s="5"/>
      <c r="BI78" s="5"/>
      <c r="BJ78" s="8" t="s">
        <v>51</v>
      </c>
      <c r="BK78" s="5"/>
      <c r="BL78" s="5"/>
      <c r="BM78" s="6">
        <v>3.8551741007299238</v>
      </c>
      <c r="BN78" s="5" t="s">
        <v>1</v>
      </c>
      <c r="BO78" s="5"/>
      <c r="BP78" s="5"/>
    </row>
    <row r="79" spans="1:68" ht="14.5" x14ac:dyDescent="0.35">
      <c r="A79" t="s">
        <v>18</v>
      </c>
      <c r="B79">
        <f t="shared" si="58"/>
        <v>9.521632653061225</v>
      </c>
      <c r="C79">
        <f t="shared" si="58"/>
        <v>0.11755102040816327</v>
      </c>
      <c r="D79">
        <f t="shared" si="58"/>
        <v>0.18367346938775531</v>
      </c>
      <c r="E79">
        <f t="shared" si="58"/>
        <v>8.1632653061224547E-4</v>
      </c>
      <c r="F79">
        <f t="shared" si="58"/>
        <v>0.6865306122448982</v>
      </c>
      <c r="G79">
        <f t="shared" si="58"/>
        <v>1.3061224489795917E-2</v>
      </c>
      <c r="H79">
        <f t="shared" si="58"/>
        <v>0.29469387755102039</v>
      </c>
      <c r="I79">
        <f t="shared" si="58"/>
        <v>4.0000000000000008E-2</v>
      </c>
      <c r="J79">
        <f t="shared" si="58"/>
        <v>38.795102040816325</v>
      </c>
      <c r="K79">
        <f t="shared" si="58"/>
        <v>0.18367346938775508</v>
      </c>
      <c r="L79">
        <f t="shared" si="58"/>
        <v>1.3722448979591839</v>
      </c>
      <c r="M79">
        <f t="shared" si="58"/>
        <v>4</v>
      </c>
      <c r="N79">
        <f t="shared" si="58"/>
        <v>8.6604081632653074</v>
      </c>
      <c r="O79">
        <f t="shared" si="58"/>
        <v>2.2073469387755105</v>
      </c>
      <c r="P79">
        <f t="shared" si="58"/>
        <v>9.8775510204081485E-2</v>
      </c>
      <c r="Q79">
        <f t="shared" si="58"/>
        <v>0.8359183673469387</v>
      </c>
      <c r="R79">
        <f t="shared" si="58"/>
        <v>2.6522448979591835</v>
      </c>
      <c r="S79">
        <f t="shared" si="58"/>
        <v>3.8865306122448984</v>
      </c>
      <c r="T79">
        <f t="shared" si="58"/>
        <v>0.11755102040816327</v>
      </c>
      <c r="U79">
        <f t="shared" si="58"/>
        <v>64.457959183673466</v>
      </c>
      <c r="V79">
        <f t="shared" si="58"/>
        <v>5.8979591836734686</v>
      </c>
      <c r="W79">
        <f t="shared" si="58"/>
        <v>0.18367346938775508</v>
      </c>
      <c r="X79">
        <f t="shared" si="58"/>
        <v>0.39510204081632649</v>
      </c>
      <c r="Y79">
        <f t="shared" si="58"/>
        <v>17.400816326530613</v>
      </c>
      <c r="Z79">
        <f t="shared" si="58"/>
        <v>114.18448979591835</v>
      </c>
      <c r="AD79" s="3">
        <f t="shared" si="25"/>
        <v>3.3237795059362214</v>
      </c>
      <c r="AE79" t="str">
        <f t="shared" ref="AE79" si="59">A79</f>
        <v>UK</v>
      </c>
      <c r="BE79" s="5"/>
      <c r="BF79" s="5"/>
      <c r="BG79" s="5"/>
      <c r="BH79" s="5"/>
      <c r="BI79" s="5"/>
      <c r="BJ79" s="8" t="s">
        <v>52</v>
      </c>
      <c r="BK79" s="5"/>
      <c r="BL79" s="5"/>
      <c r="BM79" s="6">
        <v>3.9341103809877929</v>
      </c>
      <c r="BN79" s="5" t="s">
        <v>23</v>
      </c>
      <c r="BO79" s="5"/>
      <c r="BP79" s="5"/>
    </row>
    <row r="80" spans="1:68" x14ac:dyDescent="0.3"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</row>
    <row r="81" spans="57:68" x14ac:dyDescent="0.3"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</row>
  </sheetData>
  <sortState xmlns:xlrd2="http://schemas.microsoft.com/office/spreadsheetml/2017/richdata2" ref="BM44:BN79">
    <sortCondition ref="BM44:BM79"/>
  </sortState>
  <conditionalFormatting sqref="B42:Z42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2">
      <colorScale>
        <cfvo type="min"/>
        <cfvo type="max"/>
        <color rgb="FFFCFCFF"/>
        <color rgb="FFF8696B"/>
      </colorScale>
    </cfRule>
  </conditionalFormatting>
  <conditionalFormatting sqref="AD44:AD79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7">
      <colorScale>
        <cfvo type="min"/>
        <cfvo type="max"/>
        <color rgb="FFFCFCFF"/>
        <color rgb="FFF8696B"/>
      </colorScale>
    </cfRule>
  </conditionalFormatting>
  <conditionalFormatting sqref="BM44:BM79">
    <cfRule type="colorScale" priority="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G44:BG68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:AD38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">
      <colorScale>
        <cfvo type="min"/>
        <cfvo type="max"/>
        <color rgb="FFF8696B"/>
        <color rgb="FFFCFCFF"/>
      </colorScale>
    </cfRule>
  </conditionalFormatting>
  <conditionalFormatting sqref="AD41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">
      <colorScale>
        <cfvo type="min"/>
        <cfvo type="max"/>
        <color rgb="FFF8696B"/>
        <color rgb="FFFCFCFF"/>
      </colorScale>
    </cfRule>
  </conditionalFormatting>
  <conditionalFormatting sqref="AG2:BR38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FAEE-412C-468D-A071-1ACDEB89024E}">
  <dimension ref="A1:G245"/>
  <sheetViews>
    <sheetView workbookViewId="0">
      <selection activeCell="B1" sqref="B1:C245"/>
    </sheetView>
  </sheetViews>
  <sheetFormatPr baseColWidth="10" defaultRowHeight="14" x14ac:dyDescent="0.3"/>
  <cols>
    <col min="2" max="2" width="17.4140625" style="3" customWidth="1"/>
    <col min="3" max="3" width="10.6640625" style="3"/>
  </cols>
  <sheetData>
    <row r="1" spans="1:7" ht="16.5" x14ac:dyDescent="0.3">
      <c r="A1" s="10" t="s">
        <v>62</v>
      </c>
      <c r="B1" s="12">
        <v>42.546244999999999</v>
      </c>
      <c r="C1" s="12">
        <v>1.6015539999999999</v>
      </c>
      <c r="D1" s="10" t="s">
        <v>63</v>
      </c>
      <c r="F1">
        <f>_xlfn.NUMBERVALUE(B1,",")</f>
        <v>42.546244999999999</v>
      </c>
      <c r="G1">
        <f>_xlfn.NUMBERVALUE(C1,",")</f>
        <v>1.6015539999999999</v>
      </c>
    </row>
    <row r="2" spans="1:7" ht="49.5" x14ac:dyDescent="0.3">
      <c r="A2" s="10" t="s">
        <v>64</v>
      </c>
      <c r="B2" s="12">
        <v>23.424075999999999</v>
      </c>
      <c r="C2" s="12">
        <v>53.847817999999997</v>
      </c>
      <c r="D2" s="10" t="s">
        <v>65</v>
      </c>
      <c r="F2">
        <f t="shared" ref="F2:F65" si="0">_xlfn.NUMBERVALUE(B2,",")</f>
        <v>23.424075999999999</v>
      </c>
      <c r="G2">
        <f t="shared" ref="G2:G65" si="1">_xlfn.NUMBERVALUE(C2,",")</f>
        <v>53.847817999999997</v>
      </c>
    </row>
    <row r="3" spans="1:7" ht="33" x14ac:dyDescent="0.3">
      <c r="A3" s="10" t="s">
        <v>66</v>
      </c>
      <c r="B3" s="12">
        <v>33.939109999999999</v>
      </c>
      <c r="C3" s="12">
        <v>67.709952999999999</v>
      </c>
      <c r="D3" s="10" t="s">
        <v>67</v>
      </c>
      <c r="F3">
        <f t="shared" si="0"/>
        <v>33.939109999999999</v>
      </c>
      <c r="G3">
        <f t="shared" si="1"/>
        <v>67.709952999999999</v>
      </c>
    </row>
    <row r="4" spans="1:7" ht="49.5" x14ac:dyDescent="0.3">
      <c r="A4" s="10" t="s">
        <v>68</v>
      </c>
      <c r="B4" s="12">
        <v>17.060815999999999</v>
      </c>
      <c r="C4" s="12">
        <v>-61.796427999999999</v>
      </c>
      <c r="D4" s="10" t="s">
        <v>69</v>
      </c>
      <c r="F4">
        <f t="shared" si="0"/>
        <v>17.060815999999999</v>
      </c>
      <c r="G4">
        <f t="shared" si="1"/>
        <v>-61.796427999999999</v>
      </c>
    </row>
    <row r="5" spans="1:7" ht="16.5" x14ac:dyDescent="0.3">
      <c r="A5" s="10" t="s">
        <v>70</v>
      </c>
      <c r="B5" s="12">
        <v>18.220554</v>
      </c>
      <c r="C5" s="12">
        <v>-63.068615000000001</v>
      </c>
      <c r="D5" s="10" t="s">
        <v>71</v>
      </c>
      <c r="F5">
        <f t="shared" si="0"/>
        <v>18.220554</v>
      </c>
      <c r="G5">
        <f t="shared" si="1"/>
        <v>-63.068615000000001</v>
      </c>
    </row>
    <row r="6" spans="1:7" ht="16.5" x14ac:dyDescent="0.3">
      <c r="A6" s="10" t="s">
        <v>0</v>
      </c>
      <c r="B6" s="12">
        <v>41.153331999999999</v>
      </c>
      <c r="C6" s="12">
        <v>20.168330999999998</v>
      </c>
      <c r="D6" s="10" t="s">
        <v>72</v>
      </c>
      <c r="F6">
        <f t="shared" si="0"/>
        <v>41.153331999999999</v>
      </c>
      <c r="G6">
        <f t="shared" si="1"/>
        <v>20.168330999999998</v>
      </c>
    </row>
    <row r="7" spans="1:7" ht="16.5" x14ac:dyDescent="0.3">
      <c r="A7" s="10" t="s">
        <v>4</v>
      </c>
      <c r="B7" s="12">
        <v>40.069099000000001</v>
      </c>
      <c r="C7" s="12">
        <v>45.038189000000003</v>
      </c>
      <c r="D7" s="10" t="s">
        <v>73</v>
      </c>
      <c r="F7">
        <f t="shared" si="0"/>
        <v>40.069099000000001</v>
      </c>
      <c r="G7">
        <f t="shared" si="1"/>
        <v>45.038189000000003</v>
      </c>
    </row>
    <row r="8" spans="1:7" ht="49.5" x14ac:dyDescent="0.3">
      <c r="A8" s="10" t="s">
        <v>74</v>
      </c>
      <c r="B8" s="12">
        <v>12.226079</v>
      </c>
      <c r="C8" s="12">
        <v>-69.060086999999996</v>
      </c>
      <c r="D8" s="10" t="s">
        <v>75</v>
      </c>
      <c r="F8">
        <f t="shared" si="0"/>
        <v>12.226079</v>
      </c>
      <c r="G8">
        <f t="shared" si="1"/>
        <v>-69.060086999999996</v>
      </c>
    </row>
    <row r="9" spans="1:7" ht="16.5" x14ac:dyDescent="0.3">
      <c r="A9" s="10" t="s">
        <v>76</v>
      </c>
      <c r="B9" s="12">
        <v>-11.202692000000001</v>
      </c>
      <c r="C9" s="12">
        <v>17.873887</v>
      </c>
      <c r="D9" s="10" t="s">
        <v>77</v>
      </c>
      <c r="F9">
        <f t="shared" si="0"/>
        <v>-11.202692000000001</v>
      </c>
      <c r="G9">
        <f t="shared" si="1"/>
        <v>17.873887</v>
      </c>
    </row>
    <row r="10" spans="1:7" ht="16.5" x14ac:dyDescent="0.3">
      <c r="A10" s="10" t="s">
        <v>78</v>
      </c>
      <c r="B10" s="12">
        <v>-75.250973000000002</v>
      </c>
      <c r="C10" s="12">
        <v>-7.1388999999999994E-2</v>
      </c>
      <c r="D10" s="10" t="s">
        <v>79</v>
      </c>
      <c r="F10">
        <f t="shared" si="0"/>
        <v>-75.250973000000002</v>
      </c>
      <c r="G10">
        <f t="shared" si="1"/>
        <v>-7.1388999999999994E-2</v>
      </c>
    </row>
    <row r="11" spans="1:7" ht="33" x14ac:dyDescent="0.3">
      <c r="A11" s="10" t="s">
        <v>80</v>
      </c>
      <c r="B11" s="12">
        <v>-38.416097000000001</v>
      </c>
      <c r="C11" s="12">
        <v>-63.616672000000001</v>
      </c>
      <c r="D11" s="10" t="s">
        <v>81</v>
      </c>
      <c r="F11">
        <f t="shared" si="0"/>
        <v>-38.416097000000001</v>
      </c>
      <c r="G11">
        <f t="shared" si="1"/>
        <v>-63.616672000000001</v>
      </c>
    </row>
    <row r="12" spans="1:7" ht="33" x14ac:dyDescent="0.3">
      <c r="A12" s="10" t="s">
        <v>82</v>
      </c>
      <c r="B12" s="12">
        <v>-14.270972</v>
      </c>
      <c r="C12" s="12">
        <v>-170.132217</v>
      </c>
      <c r="D12" s="10" t="s">
        <v>83</v>
      </c>
      <c r="F12">
        <f t="shared" si="0"/>
        <v>-14.270972</v>
      </c>
      <c r="G12">
        <f t="shared" si="1"/>
        <v>-170.132217</v>
      </c>
    </row>
    <row r="13" spans="1:7" ht="16.5" x14ac:dyDescent="0.3">
      <c r="A13" s="10" t="s">
        <v>31</v>
      </c>
      <c r="B13" s="12">
        <v>47.516230999999998</v>
      </c>
      <c r="C13" s="12">
        <v>14.550072</v>
      </c>
      <c r="D13" s="10" t="s">
        <v>84</v>
      </c>
      <c r="F13">
        <f t="shared" si="0"/>
        <v>47.516230999999998</v>
      </c>
      <c r="G13">
        <f t="shared" si="1"/>
        <v>14.550072</v>
      </c>
    </row>
    <row r="14" spans="1:7" ht="16.5" x14ac:dyDescent="0.3">
      <c r="A14" s="10" t="s">
        <v>15</v>
      </c>
      <c r="B14" s="12">
        <v>-25.274398000000001</v>
      </c>
      <c r="C14" s="12">
        <v>133.775136</v>
      </c>
      <c r="D14" s="10" t="s">
        <v>85</v>
      </c>
      <c r="F14">
        <f t="shared" si="0"/>
        <v>-25.274398000000001</v>
      </c>
      <c r="G14">
        <f t="shared" si="1"/>
        <v>133.775136</v>
      </c>
    </row>
    <row r="15" spans="1:7" ht="16.5" x14ac:dyDescent="0.3">
      <c r="A15" s="10" t="s">
        <v>86</v>
      </c>
      <c r="B15" s="12">
        <v>12.52111</v>
      </c>
      <c r="C15" s="12">
        <v>-69.968338000000003</v>
      </c>
      <c r="D15" s="10" t="s">
        <v>87</v>
      </c>
      <c r="F15">
        <f t="shared" si="0"/>
        <v>12.52111</v>
      </c>
      <c r="G15">
        <f t="shared" si="1"/>
        <v>-69.968338000000003</v>
      </c>
    </row>
    <row r="16" spans="1:7" ht="33" x14ac:dyDescent="0.3">
      <c r="A16" s="10" t="s">
        <v>21</v>
      </c>
      <c r="B16" s="12">
        <v>40.143104999999998</v>
      </c>
      <c r="C16" s="12">
        <v>47.576926999999998</v>
      </c>
      <c r="D16" s="10" t="s">
        <v>88</v>
      </c>
      <c r="F16">
        <f t="shared" si="0"/>
        <v>40.143104999999998</v>
      </c>
      <c r="G16">
        <f t="shared" si="1"/>
        <v>47.576926999999998</v>
      </c>
    </row>
    <row r="17" spans="1:7" ht="66" x14ac:dyDescent="0.3">
      <c r="A17" s="10" t="s">
        <v>89</v>
      </c>
      <c r="B17" s="12">
        <v>43.915886</v>
      </c>
      <c r="C17" s="12">
        <v>17.679075999999998</v>
      </c>
      <c r="D17" s="10" t="s">
        <v>90</v>
      </c>
      <c r="F17">
        <f t="shared" si="0"/>
        <v>43.915886</v>
      </c>
      <c r="G17">
        <f t="shared" si="1"/>
        <v>17.679075999999998</v>
      </c>
    </row>
    <row r="18" spans="1:7" ht="16.5" x14ac:dyDescent="0.3">
      <c r="A18" s="10" t="s">
        <v>91</v>
      </c>
      <c r="B18" s="12">
        <v>13.193887</v>
      </c>
      <c r="C18" s="12">
        <v>-59.543197999999997</v>
      </c>
      <c r="D18" s="10" t="s">
        <v>92</v>
      </c>
      <c r="F18">
        <f t="shared" si="0"/>
        <v>13.193887</v>
      </c>
      <c r="G18">
        <f t="shared" si="1"/>
        <v>-59.543197999999997</v>
      </c>
    </row>
    <row r="19" spans="1:7" ht="33" x14ac:dyDescent="0.3">
      <c r="A19" s="10" t="s">
        <v>93</v>
      </c>
      <c r="B19" s="12">
        <v>23.684994</v>
      </c>
      <c r="C19" s="12">
        <v>90.356330999999997</v>
      </c>
      <c r="D19" s="10" t="s">
        <v>94</v>
      </c>
      <c r="F19">
        <f t="shared" si="0"/>
        <v>23.684994</v>
      </c>
      <c r="G19">
        <f t="shared" si="1"/>
        <v>90.356330999999997</v>
      </c>
    </row>
    <row r="20" spans="1:7" ht="16.5" x14ac:dyDescent="0.3">
      <c r="A20" s="10" t="s">
        <v>22</v>
      </c>
      <c r="B20" s="12">
        <v>50.503886999999999</v>
      </c>
      <c r="C20" s="12">
        <v>4.4699359999999997</v>
      </c>
      <c r="D20" s="10" t="s">
        <v>95</v>
      </c>
      <c r="F20">
        <f t="shared" si="0"/>
        <v>50.503886999999999</v>
      </c>
      <c r="G20">
        <f t="shared" si="1"/>
        <v>4.4699359999999997</v>
      </c>
    </row>
    <row r="21" spans="1:7" ht="33" x14ac:dyDescent="0.3">
      <c r="A21" s="10" t="s">
        <v>96</v>
      </c>
      <c r="B21" s="12">
        <v>12.238333000000001</v>
      </c>
      <c r="C21" s="12">
        <v>-1.561593</v>
      </c>
      <c r="D21" s="10" t="s">
        <v>97</v>
      </c>
      <c r="F21">
        <f t="shared" si="0"/>
        <v>12.238333000000001</v>
      </c>
      <c r="G21">
        <f t="shared" si="1"/>
        <v>-1.561593</v>
      </c>
    </row>
    <row r="22" spans="1:7" ht="16.5" x14ac:dyDescent="0.3">
      <c r="A22" s="10" t="s">
        <v>98</v>
      </c>
      <c r="B22" s="12">
        <v>42.733882999999999</v>
      </c>
      <c r="C22" s="12">
        <v>25.48583</v>
      </c>
      <c r="D22" s="10" t="s">
        <v>99</v>
      </c>
      <c r="F22">
        <f t="shared" si="0"/>
        <v>42.733882999999999</v>
      </c>
      <c r="G22">
        <f t="shared" si="1"/>
        <v>25.48583</v>
      </c>
    </row>
    <row r="23" spans="1:7" ht="16.5" x14ac:dyDescent="0.3">
      <c r="A23" s="10" t="s">
        <v>100</v>
      </c>
      <c r="B23" s="12">
        <v>25.930413999999999</v>
      </c>
      <c r="C23" s="12">
        <v>50.637771999999998</v>
      </c>
      <c r="D23" s="10" t="s">
        <v>101</v>
      </c>
      <c r="F23">
        <f t="shared" si="0"/>
        <v>25.930413999999999</v>
      </c>
      <c r="G23">
        <f t="shared" si="1"/>
        <v>50.637771999999998</v>
      </c>
    </row>
    <row r="24" spans="1:7" ht="16.5" x14ac:dyDescent="0.3">
      <c r="A24" s="10" t="s">
        <v>102</v>
      </c>
      <c r="B24" s="12">
        <v>-3.3730560000000001</v>
      </c>
      <c r="C24" s="12">
        <v>29.918886000000001</v>
      </c>
      <c r="D24" s="10" t="s">
        <v>103</v>
      </c>
      <c r="F24">
        <f t="shared" si="0"/>
        <v>-3.3730560000000001</v>
      </c>
      <c r="G24">
        <f t="shared" si="1"/>
        <v>29.918886000000001</v>
      </c>
    </row>
    <row r="25" spans="1:7" ht="16.5" x14ac:dyDescent="0.3">
      <c r="A25" s="10" t="s">
        <v>104</v>
      </c>
      <c r="B25" s="12">
        <v>9.3076899999999991</v>
      </c>
      <c r="C25" s="12">
        <v>2.3158340000000002</v>
      </c>
      <c r="D25" s="10" t="s">
        <v>105</v>
      </c>
      <c r="F25">
        <f t="shared" si="0"/>
        <v>9.3076899999999991</v>
      </c>
      <c r="G25">
        <f t="shared" si="1"/>
        <v>2.3158340000000002</v>
      </c>
    </row>
    <row r="26" spans="1:7" ht="16.5" x14ac:dyDescent="0.3">
      <c r="A26" s="10" t="s">
        <v>106</v>
      </c>
      <c r="B26" s="12">
        <v>32.321384000000002</v>
      </c>
      <c r="C26" s="12">
        <v>-64.757369999999995</v>
      </c>
      <c r="D26" s="10" t="s">
        <v>107</v>
      </c>
      <c r="F26">
        <f t="shared" si="0"/>
        <v>32.321384000000002</v>
      </c>
      <c r="G26">
        <f t="shared" si="1"/>
        <v>-64.757369999999995</v>
      </c>
    </row>
    <row r="27" spans="1:7" ht="49.5" x14ac:dyDescent="0.3">
      <c r="A27" s="10" t="s">
        <v>108</v>
      </c>
      <c r="B27" s="12">
        <v>4.5352769999999998</v>
      </c>
      <c r="C27" s="12">
        <v>114.72766900000001</v>
      </c>
      <c r="D27" s="10" t="s">
        <v>109</v>
      </c>
      <c r="F27">
        <f t="shared" si="0"/>
        <v>4.5352769999999998</v>
      </c>
      <c r="G27">
        <f t="shared" si="1"/>
        <v>114.72766900000001</v>
      </c>
    </row>
    <row r="28" spans="1:7" ht="16.5" x14ac:dyDescent="0.3">
      <c r="A28" s="10" t="s">
        <v>110</v>
      </c>
      <c r="B28" s="12">
        <v>-16.290154000000001</v>
      </c>
      <c r="C28" s="12">
        <v>-63.588653000000001</v>
      </c>
      <c r="D28" s="10" t="s">
        <v>111</v>
      </c>
      <c r="F28">
        <f t="shared" si="0"/>
        <v>-16.290154000000001</v>
      </c>
      <c r="G28">
        <f t="shared" si="1"/>
        <v>-63.588653000000001</v>
      </c>
    </row>
    <row r="29" spans="1:7" ht="16.5" x14ac:dyDescent="0.3">
      <c r="A29" s="10" t="s">
        <v>112</v>
      </c>
      <c r="B29" s="12">
        <v>-14.235004</v>
      </c>
      <c r="C29" s="12">
        <v>-51.925280000000001</v>
      </c>
      <c r="D29" s="10" t="s">
        <v>113</v>
      </c>
      <c r="F29">
        <f t="shared" si="0"/>
        <v>-14.235004</v>
      </c>
      <c r="G29">
        <f t="shared" si="1"/>
        <v>-51.925280000000001</v>
      </c>
    </row>
    <row r="30" spans="1:7" ht="16.5" x14ac:dyDescent="0.3">
      <c r="A30" s="10" t="s">
        <v>114</v>
      </c>
      <c r="B30" s="12">
        <v>25.034279999999999</v>
      </c>
      <c r="C30" s="12">
        <v>-77.396280000000004</v>
      </c>
      <c r="D30" s="10" t="s">
        <v>115</v>
      </c>
      <c r="F30">
        <f t="shared" si="0"/>
        <v>25.034279999999999</v>
      </c>
      <c r="G30">
        <f t="shared" si="1"/>
        <v>-77.396280000000004</v>
      </c>
    </row>
    <row r="31" spans="1:7" ht="16.5" x14ac:dyDescent="0.3">
      <c r="A31" s="10" t="s">
        <v>116</v>
      </c>
      <c r="B31" s="12">
        <v>27.514161999999999</v>
      </c>
      <c r="C31" s="12">
        <v>90.433600999999996</v>
      </c>
      <c r="D31" s="10" t="s">
        <v>117</v>
      </c>
      <c r="F31">
        <f t="shared" si="0"/>
        <v>27.514161999999999</v>
      </c>
      <c r="G31">
        <f t="shared" si="1"/>
        <v>90.433600999999996</v>
      </c>
    </row>
    <row r="32" spans="1:7" ht="33" x14ac:dyDescent="0.3">
      <c r="A32" s="10" t="s">
        <v>118</v>
      </c>
      <c r="B32" s="12">
        <v>-54.423198999999997</v>
      </c>
      <c r="C32" s="12">
        <v>3.4131939999999998</v>
      </c>
      <c r="D32" s="10" t="s">
        <v>119</v>
      </c>
      <c r="F32">
        <f t="shared" si="0"/>
        <v>-54.423198999999997</v>
      </c>
      <c r="G32">
        <f t="shared" si="1"/>
        <v>3.4131939999999998</v>
      </c>
    </row>
    <row r="33" spans="1:7" ht="16.5" x14ac:dyDescent="0.3">
      <c r="A33" s="10" t="s">
        <v>120</v>
      </c>
      <c r="B33" s="12">
        <v>-22.328474</v>
      </c>
      <c r="C33" s="12">
        <v>24.684866</v>
      </c>
      <c r="D33" s="10" t="s">
        <v>121</v>
      </c>
      <c r="F33">
        <f t="shared" si="0"/>
        <v>-22.328474</v>
      </c>
      <c r="G33">
        <f t="shared" si="1"/>
        <v>24.684866</v>
      </c>
    </row>
    <row r="34" spans="1:7" ht="16.5" x14ac:dyDescent="0.3">
      <c r="A34" s="10" t="s">
        <v>122</v>
      </c>
      <c r="B34" s="12">
        <v>53.709806999999998</v>
      </c>
      <c r="C34" s="12">
        <v>27.953389000000001</v>
      </c>
      <c r="D34" s="10" t="s">
        <v>123</v>
      </c>
      <c r="F34">
        <f t="shared" si="0"/>
        <v>53.709806999999998</v>
      </c>
      <c r="G34">
        <f t="shared" si="1"/>
        <v>27.953389000000001</v>
      </c>
    </row>
    <row r="35" spans="1:7" ht="16.5" x14ac:dyDescent="0.3">
      <c r="A35" s="10" t="s">
        <v>124</v>
      </c>
      <c r="B35" s="12">
        <v>17.189876999999999</v>
      </c>
      <c r="C35" s="12">
        <v>-88.497649999999993</v>
      </c>
      <c r="D35" s="10" t="s">
        <v>125</v>
      </c>
      <c r="F35">
        <f t="shared" si="0"/>
        <v>17.189876999999999</v>
      </c>
      <c r="G35">
        <f t="shared" si="1"/>
        <v>-88.497649999999993</v>
      </c>
    </row>
    <row r="36" spans="1:7" ht="16.5" x14ac:dyDescent="0.3">
      <c r="A36" s="10" t="s">
        <v>126</v>
      </c>
      <c r="B36" s="12">
        <v>56.130366000000002</v>
      </c>
      <c r="C36" s="12">
        <v>-106.346771</v>
      </c>
      <c r="D36" s="10" t="s">
        <v>127</v>
      </c>
      <c r="F36">
        <f t="shared" si="0"/>
        <v>56.130366000000002</v>
      </c>
      <c r="G36">
        <f t="shared" si="1"/>
        <v>-106.346771</v>
      </c>
    </row>
    <row r="37" spans="1:7" ht="66" x14ac:dyDescent="0.3">
      <c r="A37" s="10" t="s">
        <v>128</v>
      </c>
      <c r="B37" s="12">
        <v>-12.164165000000001</v>
      </c>
      <c r="C37" s="12">
        <v>96.870956000000007</v>
      </c>
      <c r="D37" s="10" t="s">
        <v>129</v>
      </c>
      <c r="F37">
        <f t="shared" si="0"/>
        <v>-12.164165000000001</v>
      </c>
      <c r="G37">
        <f t="shared" si="1"/>
        <v>96.870956000000007</v>
      </c>
    </row>
    <row r="38" spans="1:7" ht="66" x14ac:dyDescent="0.3">
      <c r="A38" s="10" t="s">
        <v>130</v>
      </c>
      <c r="B38" s="12">
        <v>-4.0383329999999997</v>
      </c>
      <c r="C38" s="12">
        <v>21.758664</v>
      </c>
      <c r="D38" s="10" t="s">
        <v>131</v>
      </c>
      <c r="F38">
        <f t="shared" si="0"/>
        <v>-4.0383329999999997</v>
      </c>
      <c r="G38">
        <f t="shared" si="1"/>
        <v>21.758664</v>
      </c>
    </row>
    <row r="39" spans="1:7" ht="49.5" x14ac:dyDescent="0.3">
      <c r="A39" s="10" t="s">
        <v>132</v>
      </c>
      <c r="B39" s="12">
        <v>6.6111110000000002</v>
      </c>
      <c r="C39" s="12">
        <v>20.939444000000002</v>
      </c>
      <c r="D39" s="10" t="s">
        <v>133</v>
      </c>
      <c r="F39">
        <f t="shared" si="0"/>
        <v>6.6111110000000002</v>
      </c>
      <c r="G39">
        <f t="shared" si="1"/>
        <v>20.939444000000002</v>
      </c>
    </row>
    <row r="40" spans="1:7" ht="33" x14ac:dyDescent="0.3">
      <c r="A40" s="10" t="s">
        <v>134</v>
      </c>
      <c r="B40" s="12">
        <v>-0.228021</v>
      </c>
      <c r="C40" s="12">
        <v>15.827659000000001</v>
      </c>
      <c r="D40" s="10" t="s">
        <v>135</v>
      </c>
      <c r="F40">
        <f t="shared" si="0"/>
        <v>-0.228021</v>
      </c>
      <c r="G40">
        <f t="shared" si="1"/>
        <v>15.827659000000001</v>
      </c>
    </row>
    <row r="41" spans="1:7" ht="16.5" x14ac:dyDescent="0.3">
      <c r="A41" s="10" t="s">
        <v>2</v>
      </c>
      <c r="B41" s="12">
        <v>46.818187999999999</v>
      </c>
      <c r="C41" s="12">
        <v>8.2275120000000008</v>
      </c>
      <c r="D41" s="10" t="s">
        <v>136</v>
      </c>
      <c r="F41">
        <f t="shared" si="0"/>
        <v>46.818187999999999</v>
      </c>
      <c r="G41">
        <f t="shared" si="1"/>
        <v>8.2275120000000008</v>
      </c>
    </row>
    <row r="42" spans="1:7" ht="33" x14ac:dyDescent="0.3">
      <c r="A42" s="10" t="s">
        <v>137</v>
      </c>
      <c r="B42" s="12">
        <v>7.5399890000000003</v>
      </c>
      <c r="C42" s="12">
        <v>-5.5470800000000002</v>
      </c>
      <c r="D42" s="10" t="s">
        <v>138</v>
      </c>
      <c r="F42">
        <f t="shared" si="0"/>
        <v>7.5399890000000003</v>
      </c>
      <c r="G42">
        <f t="shared" si="1"/>
        <v>-5.5470800000000002</v>
      </c>
    </row>
    <row r="43" spans="1:7" ht="16.5" x14ac:dyDescent="0.3">
      <c r="A43" s="10" t="s">
        <v>139</v>
      </c>
      <c r="B43" s="12">
        <v>-21.236736000000001</v>
      </c>
      <c r="C43" s="12">
        <v>-159.777671</v>
      </c>
      <c r="D43" s="10" t="s">
        <v>140</v>
      </c>
      <c r="F43">
        <f t="shared" si="0"/>
        <v>-21.236736000000001</v>
      </c>
      <c r="G43">
        <f t="shared" si="1"/>
        <v>-159.777671</v>
      </c>
    </row>
    <row r="44" spans="1:7" ht="33" x14ac:dyDescent="0.3">
      <c r="A44" s="10" t="s">
        <v>141</v>
      </c>
      <c r="B44" s="12">
        <v>-35.675147000000003</v>
      </c>
      <c r="C44" s="12">
        <v>-71.542968999999999</v>
      </c>
      <c r="D44" s="10" t="s">
        <v>142</v>
      </c>
      <c r="F44">
        <f t="shared" si="0"/>
        <v>-35.675147000000003</v>
      </c>
      <c r="G44">
        <f t="shared" si="1"/>
        <v>-71.542968999999999</v>
      </c>
    </row>
    <row r="45" spans="1:7" ht="16.5" x14ac:dyDescent="0.3">
      <c r="A45" s="10" t="s">
        <v>143</v>
      </c>
      <c r="B45" s="12">
        <v>7.3697220000000003</v>
      </c>
      <c r="C45" s="12">
        <v>12.354722000000001</v>
      </c>
      <c r="D45" s="10" t="s">
        <v>144</v>
      </c>
      <c r="F45">
        <f t="shared" si="0"/>
        <v>7.3697220000000003</v>
      </c>
      <c r="G45">
        <f t="shared" si="1"/>
        <v>12.354722000000001</v>
      </c>
    </row>
    <row r="46" spans="1:7" ht="16.5" x14ac:dyDescent="0.3">
      <c r="A46" s="10" t="s">
        <v>145</v>
      </c>
      <c r="B46" s="12">
        <v>35.861660000000001</v>
      </c>
      <c r="C46" s="12">
        <v>104.195397</v>
      </c>
      <c r="D46" s="10" t="s">
        <v>146</v>
      </c>
      <c r="F46">
        <f t="shared" si="0"/>
        <v>35.861660000000001</v>
      </c>
      <c r="G46">
        <f t="shared" si="1"/>
        <v>104.195397</v>
      </c>
    </row>
    <row r="47" spans="1:7" ht="16.5" x14ac:dyDescent="0.3">
      <c r="A47" s="10" t="s">
        <v>147</v>
      </c>
      <c r="B47" s="12">
        <v>4.5708679999999999</v>
      </c>
      <c r="C47" s="12">
        <v>-74.297332999999995</v>
      </c>
      <c r="D47" s="10" t="s">
        <v>148</v>
      </c>
      <c r="F47">
        <f t="shared" si="0"/>
        <v>4.5708679999999999</v>
      </c>
      <c r="G47">
        <f t="shared" si="1"/>
        <v>-74.297332999999995</v>
      </c>
    </row>
    <row r="48" spans="1:7" ht="33" x14ac:dyDescent="0.3">
      <c r="A48" s="10" t="s">
        <v>149</v>
      </c>
      <c r="B48" s="12">
        <v>9.7489170000000005</v>
      </c>
      <c r="C48" s="12">
        <v>-83.753428</v>
      </c>
      <c r="D48" s="10" t="s">
        <v>150</v>
      </c>
      <c r="F48">
        <f t="shared" si="0"/>
        <v>9.7489170000000005</v>
      </c>
      <c r="G48">
        <f t="shared" si="1"/>
        <v>-83.753428</v>
      </c>
    </row>
    <row r="49" spans="1:7" ht="16.5" x14ac:dyDescent="0.3">
      <c r="A49" s="10" t="s">
        <v>151</v>
      </c>
      <c r="B49" s="12">
        <v>21.521757000000001</v>
      </c>
      <c r="C49" s="12">
        <v>-77.781166999999996</v>
      </c>
      <c r="D49" s="10" t="s">
        <v>152</v>
      </c>
      <c r="F49">
        <f t="shared" si="0"/>
        <v>21.521757000000001</v>
      </c>
      <c r="G49">
        <f t="shared" si="1"/>
        <v>-77.781166999999996</v>
      </c>
    </row>
    <row r="50" spans="1:7" ht="33" x14ac:dyDescent="0.3">
      <c r="A50" s="10" t="s">
        <v>153</v>
      </c>
      <c r="B50" s="12">
        <v>16.002082000000001</v>
      </c>
      <c r="C50" s="12">
        <v>-24.013197000000002</v>
      </c>
      <c r="D50" s="10" t="s">
        <v>154</v>
      </c>
      <c r="F50">
        <f t="shared" si="0"/>
        <v>16.002082000000001</v>
      </c>
      <c r="G50">
        <f t="shared" si="1"/>
        <v>-24.013197000000002</v>
      </c>
    </row>
    <row r="51" spans="1:7" ht="33" x14ac:dyDescent="0.3">
      <c r="A51" s="10" t="s">
        <v>155</v>
      </c>
      <c r="B51" s="12">
        <v>-10.447525000000001</v>
      </c>
      <c r="C51" s="12">
        <v>105.690449</v>
      </c>
      <c r="D51" s="10" t="s">
        <v>156</v>
      </c>
      <c r="F51">
        <f t="shared" si="0"/>
        <v>-10.447525000000001</v>
      </c>
      <c r="G51">
        <f t="shared" si="1"/>
        <v>105.690449</v>
      </c>
    </row>
    <row r="52" spans="1:7" ht="16.5" x14ac:dyDescent="0.3">
      <c r="A52" s="10" t="s">
        <v>13</v>
      </c>
      <c r="B52" s="12">
        <v>35.126412999999999</v>
      </c>
      <c r="C52" s="12">
        <v>33.429859</v>
      </c>
      <c r="D52" s="10" t="s">
        <v>157</v>
      </c>
      <c r="F52">
        <f t="shared" si="0"/>
        <v>35.126412999999999</v>
      </c>
      <c r="G52">
        <f t="shared" si="1"/>
        <v>33.429859</v>
      </c>
    </row>
    <row r="53" spans="1:7" ht="16.5" x14ac:dyDescent="0.3">
      <c r="A53" s="10" t="s">
        <v>24</v>
      </c>
      <c r="B53" s="12">
        <v>49.817492000000001</v>
      </c>
      <c r="C53" s="12">
        <v>15.472962000000001</v>
      </c>
      <c r="D53" s="10" t="s">
        <v>158</v>
      </c>
      <c r="F53">
        <f t="shared" si="0"/>
        <v>49.817492000000001</v>
      </c>
      <c r="G53">
        <f t="shared" si="1"/>
        <v>15.472962000000001</v>
      </c>
    </row>
    <row r="54" spans="1:7" ht="33" x14ac:dyDescent="0.3">
      <c r="A54" s="10" t="s">
        <v>14</v>
      </c>
      <c r="B54" s="12">
        <v>51.165691000000002</v>
      </c>
      <c r="C54" s="12">
        <v>10.451525999999999</v>
      </c>
      <c r="D54" s="10" t="s">
        <v>159</v>
      </c>
      <c r="F54">
        <f t="shared" si="0"/>
        <v>51.165691000000002</v>
      </c>
      <c r="G54">
        <f t="shared" si="1"/>
        <v>10.451525999999999</v>
      </c>
    </row>
    <row r="55" spans="1:7" ht="16.5" x14ac:dyDescent="0.3">
      <c r="A55" s="10" t="s">
        <v>160</v>
      </c>
      <c r="B55" s="12">
        <v>11.825138000000001</v>
      </c>
      <c r="C55" s="12">
        <v>42.590274999999998</v>
      </c>
      <c r="D55" s="10" t="s">
        <v>161</v>
      </c>
      <c r="F55">
        <f t="shared" si="0"/>
        <v>11.825138000000001</v>
      </c>
      <c r="G55">
        <f t="shared" si="1"/>
        <v>42.590274999999998</v>
      </c>
    </row>
    <row r="56" spans="1:7" ht="16.5" x14ac:dyDescent="0.3">
      <c r="A56" s="10" t="s">
        <v>25</v>
      </c>
      <c r="B56" s="12">
        <v>56.263919999999999</v>
      </c>
      <c r="C56" s="12">
        <v>9.5017849999999999</v>
      </c>
      <c r="D56" s="10" t="s">
        <v>162</v>
      </c>
      <c r="F56">
        <f t="shared" si="0"/>
        <v>56.263919999999999</v>
      </c>
      <c r="G56">
        <f t="shared" si="1"/>
        <v>9.5017849999999999</v>
      </c>
    </row>
    <row r="57" spans="1:7" ht="16.5" x14ac:dyDescent="0.3">
      <c r="A57" s="10" t="s">
        <v>163</v>
      </c>
      <c r="B57" s="12">
        <v>15.414999</v>
      </c>
      <c r="C57" s="12">
        <v>-61.370975999999999</v>
      </c>
      <c r="D57" s="10" t="s">
        <v>164</v>
      </c>
      <c r="F57">
        <f t="shared" si="0"/>
        <v>15.414999</v>
      </c>
      <c r="G57">
        <f t="shared" si="1"/>
        <v>-61.370975999999999</v>
      </c>
    </row>
    <row r="58" spans="1:7" ht="49.5" x14ac:dyDescent="0.3">
      <c r="A58" s="10" t="s">
        <v>165</v>
      </c>
      <c r="B58" s="12">
        <v>18.735693000000001</v>
      </c>
      <c r="C58" s="12">
        <v>-70.162650999999997</v>
      </c>
      <c r="D58" s="10" t="s">
        <v>166</v>
      </c>
      <c r="F58">
        <f t="shared" si="0"/>
        <v>18.735693000000001</v>
      </c>
      <c r="G58">
        <f t="shared" si="1"/>
        <v>-70.162650999999997</v>
      </c>
    </row>
    <row r="59" spans="1:7" ht="16.5" x14ac:dyDescent="0.3">
      <c r="A59" s="10" t="s">
        <v>167</v>
      </c>
      <c r="B59" s="12">
        <v>28.033885999999999</v>
      </c>
      <c r="C59" s="12">
        <v>1.659626</v>
      </c>
      <c r="D59" s="10" t="s">
        <v>168</v>
      </c>
      <c r="F59">
        <f t="shared" si="0"/>
        <v>28.033885999999999</v>
      </c>
      <c r="G59">
        <f t="shared" si="1"/>
        <v>1.659626</v>
      </c>
    </row>
    <row r="60" spans="1:7" ht="16.5" x14ac:dyDescent="0.3">
      <c r="A60" s="10" t="s">
        <v>169</v>
      </c>
      <c r="B60" s="12">
        <v>-1.8312390000000001</v>
      </c>
      <c r="C60" s="12">
        <v>-78.183406000000005</v>
      </c>
      <c r="D60" s="10" t="s">
        <v>170</v>
      </c>
      <c r="F60">
        <f t="shared" si="0"/>
        <v>-1.8312390000000001</v>
      </c>
      <c r="G60">
        <f t="shared" si="1"/>
        <v>-78.183406000000005</v>
      </c>
    </row>
    <row r="61" spans="1:7" ht="16.5" x14ac:dyDescent="0.3">
      <c r="A61" s="10" t="s">
        <v>27</v>
      </c>
      <c r="B61" s="12">
        <v>58.595272000000001</v>
      </c>
      <c r="C61" s="12">
        <v>25.013607</v>
      </c>
      <c r="D61" s="10" t="s">
        <v>171</v>
      </c>
      <c r="F61">
        <f t="shared" si="0"/>
        <v>58.595272000000001</v>
      </c>
      <c r="G61">
        <f t="shared" si="1"/>
        <v>25.013607</v>
      </c>
    </row>
    <row r="62" spans="1:7" ht="16.5" x14ac:dyDescent="0.3">
      <c r="A62" s="10" t="s">
        <v>172</v>
      </c>
      <c r="B62" s="12">
        <v>26.820553</v>
      </c>
      <c r="C62" s="12">
        <v>30.802498</v>
      </c>
      <c r="D62" s="10" t="s">
        <v>173</v>
      </c>
      <c r="F62">
        <f t="shared" si="0"/>
        <v>26.820553</v>
      </c>
      <c r="G62">
        <f t="shared" si="1"/>
        <v>30.802498</v>
      </c>
    </row>
    <row r="63" spans="1:7" ht="33" x14ac:dyDescent="0.3">
      <c r="A63" s="10" t="s">
        <v>174</v>
      </c>
      <c r="B63" s="12">
        <v>24.215527000000002</v>
      </c>
      <c r="C63" s="12">
        <v>-12.885833999999999</v>
      </c>
      <c r="D63" s="10" t="s">
        <v>175</v>
      </c>
      <c r="F63">
        <f t="shared" si="0"/>
        <v>24.215527000000002</v>
      </c>
      <c r="G63">
        <f t="shared" si="1"/>
        <v>-12.885833999999999</v>
      </c>
    </row>
    <row r="64" spans="1:7" ht="16.5" x14ac:dyDescent="0.3">
      <c r="A64" s="10" t="s">
        <v>176</v>
      </c>
      <c r="B64" s="12">
        <v>15.179384000000001</v>
      </c>
      <c r="C64" s="12">
        <v>39.782333999999999</v>
      </c>
      <c r="D64" s="10" t="s">
        <v>177</v>
      </c>
      <c r="F64">
        <f t="shared" si="0"/>
        <v>15.179384000000001</v>
      </c>
      <c r="G64">
        <f t="shared" si="1"/>
        <v>39.782333999999999</v>
      </c>
    </row>
    <row r="65" spans="1:7" ht="16.5" x14ac:dyDescent="0.3">
      <c r="A65" s="10" t="s">
        <v>29</v>
      </c>
      <c r="B65" s="12">
        <v>40.463667000000001</v>
      </c>
      <c r="C65" s="12">
        <v>-3.7492200000000002</v>
      </c>
      <c r="D65" s="10" t="s">
        <v>178</v>
      </c>
      <c r="F65">
        <f t="shared" si="0"/>
        <v>40.463667000000001</v>
      </c>
      <c r="G65">
        <f t="shared" si="1"/>
        <v>-3.7492200000000002</v>
      </c>
    </row>
    <row r="66" spans="1:7" ht="16.5" x14ac:dyDescent="0.3">
      <c r="A66" s="10" t="s">
        <v>179</v>
      </c>
      <c r="B66" s="12">
        <v>9.1449999999999996</v>
      </c>
      <c r="C66" s="12">
        <v>40.489673000000003</v>
      </c>
      <c r="D66" s="10" t="s">
        <v>180</v>
      </c>
      <c r="F66">
        <f t="shared" ref="F66:F129" si="2">_xlfn.NUMBERVALUE(B66,",")</f>
        <v>9.1449999999999996</v>
      </c>
      <c r="G66">
        <f t="shared" ref="G66:G129" si="3">_xlfn.NUMBERVALUE(C66,",")</f>
        <v>40.489673000000003</v>
      </c>
    </row>
    <row r="67" spans="1:7" ht="16.5" x14ac:dyDescent="0.3">
      <c r="A67" s="10" t="s">
        <v>19</v>
      </c>
      <c r="B67" s="12">
        <v>61.924109999999999</v>
      </c>
      <c r="C67" s="12">
        <v>25.748151</v>
      </c>
      <c r="D67" s="10" t="s">
        <v>181</v>
      </c>
      <c r="F67">
        <f t="shared" si="2"/>
        <v>61.924109999999999</v>
      </c>
      <c r="G67">
        <f t="shared" si="3"/>
        <v>25.748151</v>
      </c>
    </row>
    <row r="68" spans="1:7" ht="16.5" x14ac:dyDescent="0.3">
      <c r="A68" s="10" t="s">
        <v>182</v>
      </c>
      <c r="B68" s="12">
        <v>-16.578192999999999</v>
      </c>
      <c r="C68" s="12">
        <v>179.414413</v>
      </c>
      <c r="D68" s="10" t="s">
        <v>183</v>
      </c>
      <c r="F68">
        <f t="shared" si="2"/>
        <v>-16.578192999999999</v>
      </c>
      <c r="G68">
        <f t="shared" si="3"/>
        <v>179.414413</v>
      </c>
    </row>
    <row r="69" spans="1:7" ht="49.5" x14ac:dyDescent="0.3">
      <c r="A69" s="10" t="s">
        <v>184</v>
      </c>
      <c r="B69" s="12">
        <v>-51.796253</v>
      </c>
      <c r="C69" s="12">
        <v>-59.523612999999997</v>
      </c>
      <c r="D69" s="10" t="s">
        <v>185</v>
      </c>
      <c r="F69">
        <f t="shared" si="2"/>
        <v>-51.796253</v>
      </c>
      <c r="G69">
        <f t="shared" si="3"/>
        <v>-59.523612999999997</v>
      </c>
    </row>
    <row r="70" spans="1:7" ht="33" x14ac:dyDescent="0.3">
      <c r="A70" s="10" t="s">
        <v>186</v>
      </c>
      <c r="B70" s="12">
        <v>7.425554</v>
      </c>
      <c r="C70" s="12">
        <v>150.55081200000001</v>
      </c>
      <c r="D70" s="10" t="s">
        <v>187</v>
      </c>
      <c r="F70">
        <f t="shared" si="2"/>
        <v>7.425554</v>
      </c>
      <c r="G70">
        <f t="shared" si="3"/>
        <v>150.55081200000001</v>
      </c>
    </row>
    <row r="71" spans="1:7" ht="16.5" x14ac:dyDescent="0.3">
      <c r="A71" s="10" t="s">
        <v>188</v>
      </c>
      <c r="B71" s="12">
        <v>61.892634999999999</v>
      </c>
      <c r="C71" s="12">
        <v>-6.9118060000000003</v>
      </c>
      <c r="D71" s="10" t="s">
        <v>189</v>
      </c>
      <c r="F71">
        <f t="shared" si="2"/>
        <v>61.892634999999999</v>
      </c>
      <c r="G71">
        <f t="shared" si="3"/>
        <v>-6.9118060000000003</v>
      </c>
    </row>
    <row r="72" spans="1:7" ht="16.5" x14ac:dyDescent="0.3">
      <c r="A72" s="10" t="s">
        <v>11</v>
      </c>
      <c r="B72" s="12">
        <v>46.227637999999999</v>
      </c>
      <c r="C72" s="12">
        <v>2.213749</v>
      </c>
      <c r="D72" s="10" t="s">
        <v>190</v>
      </c>
      <c r="F72">
        <f t="shared" si="2"/>
        <v>46.227637999999999</v>
      </c>
      <c r="G72">
        <f t="shared" si="3"/>
        <v>2.213749</v>
      </c>
    </row>
    <row r="73" spans="1:7" ht="16.5" x14ac:dyDescent="0.3">
      <c r="A73" s="10" t="s">
        <v>191</v>
      </c>
      <c r="B73" s="12">
        <v>-0.80368899999999999</v>
      </c>
      <c r="C73" s="12">
        <v>11.609444</v>
      </c>
      <c r="D73" s="10" t="s">
        <v>192</v>
      </c>
      <c r="F73">
        <f t="shared" si="2"/>
        <v>-0.80368899999999999</v>
      </c>
      <c r="G73">
        <f t="shared" si="3"/>
        <v>11.609444</v>
      </c>
    </row>
    <row r="74" spans="1:7" ht="33" x14ac:dyDescent="0.3">
      <c r="A74" s="11" t="s">
        <v>18</v>
      </c>
      <c r="B74" s="12">
        <v>55.378050999999999</v>
      </c>
      <c r="C74" s="12">
        <v>-3.4359730000000002</v>
      </c>
      <c r="D74" s="10" t="s">
        <v>193</v>
      </c>
      <c r="F74">
        <f t="shared" si="2"/>
        <v>55.378050999999999</v>
      </c>
      <c r="G74">
        <f t="shared" si="3"/>
        <v>-3.4359730000000002</v>
      </c>
    </row>
    <row r="75" spans="1:7" ht="16.5" x14ac:dyDescent="0.3">
      <c r="A75" s="10" t="s">
        <v>194</v>
      </c>
      <c r="B75" s="12">
        <v>12.262776000000001</v>
      </c>
      <c r="C75" s="12">
        <v>-61.604171000000001</v>
      </c>
      <c r="D75" s="10" t="s">
        <v>195</v>
      </c>
      <c r="F75">
        <f t="shared" si="2"/>
        <v>12.262776000000001</v>
      </c>
      <c r="G75">
        <f t="shared" si="3"/>
        <v>-61.604171000000001</v>
      </c>
    </row>
    <row r="76" spans="1:7" ht="16.5" x14ac:dyDescent="0.3">
      <c r="A76" s="10" t="s">
        <v>12</v>
      </c>
      <c r="B76" s="12">
        <v>42.315407</v>
      </c>
      <c r="C76" s="12">
        <v>43.356892000000002</v>
      </c>
      <c r="D76" s="10" t="s">
        <v>196</v>
      </c>
      <c r="F76">
        <f t="shared" si="2"/>
        <v>42.315407</v>
      </c>
      <c r="G76">
        <f t="shared" si="3"/>
        <v>43.356892000000002</v>
      </c>
    </row>
    <row r="77" spans="1:7" ht="33" x14ac:dyDescent="0.3">
      <c r="A77" s="10" t="s">
        <v>197</v>
      </c>
      <c r="B77" s="12">
        <v>3.9338890000000002</v>
      </c>
      <c r="C77" s="12">
        <v>-53.125782000000001</v>
      </c>
      <c r="D77" s="10" t="s">
        <v>198</v>
      </c>
      <c r="F77">
        <f t="shared" si="2"/>
        <v>3.9338890000000002</v>
      </c>
      <c r="G77">
        <f t="shared" si="3"/>
        <v>-53.125782000000001</v>
      </c>
    </row>
    <row r="78" spans="1:7" ht="16.5" x14ac:dyDescent="0.3">
      <c r="A78" s="10" t="s">
        <v>199</v>
      </c>
      <c r="B78" s="12">
        <v>49.465691</v>
      </c>
      <c r="C78" s="12">
        <v>-2.5852780000000002</v>
      </c>
      <c r="D78" s="10" t="s">
        <v>200</v>
      </c>
      <c r="F78">
        <f t="shared" si="2"/>
        <v>49.465691</v>
      </c>
      <c r="G78">
        <f t="shared" si="3"/>
        <v>-2.5852780000000002</v>
      </c>
    </row>
    <row r="79" spans="1:7" ht="16.5" x14ac:dyDescent="0.3">
      <c r="A79" s="10" t="s">
        <v>201</v>
      </c>
      <c r="B79" s="12">
        <v>7.9465269999999997</v>
      </c>
      <c r="C79" s="12">
        <v>-1.0231939999999999</v>
      </c>
      <c r="D79" s="10" t="s">
        <v>202</v>
      </c>
      <c r="F79">
        <f t="shared" si="2"/>
        <v>7.9465269999999997</v>
      </c>
      <c r="G79">
        <f t="shared" si="3"/>
        <v>-1.0231939999999999</v>
      </c>
    </row>
    <row r="80" spans="1:7" ht="16.5" x14ac:dyDescent="0.3">
      <c r="A80" s="10" t="s">
        <v>203</v>
      </c>
      <c r="B80" s="12">
        <v>36.137740999999998</v>
      </c>
      <c r="C80" s="12">
        <v>-5.3453739999999996</v>
      </c>
      <c r="D80" s="10" t="s">
        <v>204</v>
      </c>
      <c r="F80">
        <f t="shared" si="2"/>
        <v>36.137740999999998</v>
      </c>
      <c r="G80">
        <f t="shared" si="3"/>
        <v>-5.3453739999999996</v>
      </c>
    </row>
    <row r="81" spans="1:7" ht="16.5" x14ac:dyDescent="0.3">
      <c r="A81" s="10" t="s">
        <v>205</v>
      </c>
      <c r="B81" s="12">
        <v>71.706935999999999</v>
      </c>
      <c r="C81" s="12">
        <v>-42.604303000000002</v>
      </c>
      <c r="D81" s="10" t="s">
        <v>206</v>
      </c>
      <c r="F81">
        <f t="shared" si="2"/>
        <v>71.706935999999999</v>
      </c>
      <c r="G81">
        <f t="shared" si="3"/>
        <v>-42.604303000000002</v>
      </c>
    </row>
    <row r="82" spans="1:7" ht="16.5" x14ac:dyDescent="0.3">
      <c r="A82" s="10" t="s">
        <v>207</v>
      </c>
      <c r="B82" s="12">
        <v>13.443182</v>
      </c>
      <c r="C82" s="12">
        <v>-15.310138999999999</v>
      </c>
      <c r="D82" s="10" t="s">
        <v>208</v>
      </c>
      <c r="F82">
        <f t="shared" si="2"/>
        <v>13.443182</v>
      </c>
      <c r="G82">
        <f t="shared" si="3"/>
        <v>-15.310138999999999</v>
      </c>
    </row>
    <row r="83" spans="1:7" ht="16.5" x14ac:dyDescent="0.3">
      <c r="A83" s="10" t="s">
        <v>209</v>
      </c>
      <c r="B83" s="12">
        <v>9.9455869999999997</v>
      </c>
      <c r="C83" s="12">
        <v>-9.6966450000000002</v>
      </c>
      <c r="D83" s="10" t="s">
        <v>210</v>
      </c>
      <c r="F83">
        <f t="shared" si="2"/>
        <v>9.9455869999999997</v>
      </c>
      <c r="G83">
        <f t="shared" si="3"/>
        <v>-9.6966450000000002</v>
      </c>
    </row>
    <row r="84" spans="1:7" ht="33" x14ac:dyDescent="0.3">
      <c r="A84" s="10" t="s">
        <v>211</v>
      </c>
      <c r="B84" s="12">
        <v>16.995971000000001</v>
      </c>
      <c r="C84" s="12">
        <v>-62.067641000000002</v>
      </c>
      <c r="D84" s="10" t="s">
        <v>212</v>
      </c>
      <c r="F84">
        <f t="shared" si="2"/>
        <v>16.995971000000001</v>
      </c>
      <c r="G84">
        <f t="shared" si="3"/>
        <v>-62.067641000000002</v>
      </c>
    </row>
    <row r="85" spans="1:7" ht="33" x14ac:dyDescent="0.3">
      <c r="A85" s="10" t="s">
        <v>213</v>
      </c>
      <c r="B85" s="12">
        <v>1.650801</v>
      </c>
      <c r="C85" s="12">
        <v>10.267894999999999</v>
      </c>
      <c r="D85" s="10" t="s">
        <v>214</v>
      </c>
      <c r="F85">
        <f t="shared" si="2"/>
        <v>1.650801</v>
      </c>
      <c r="G85">
        <f t="shared" si="3"/>
        <v>10.267894999999999</v>
      </c>
    </row>
    <row r="86" spans="1:7" ht="33" x14ac:dyDescent="0.3">
      <c r="A86" s="10" t="s">
        <v>5</v>
      </c>
      <c r="B86" s="12">
        <v>39.074207999999999</v>
      </c>
      <c r="C86" s="12">
        <v>21.824311999999999</v>
      </c>
      <c r="D86" s="10" t="s">
        <v>215</v>
      </c>
      <c r="F86">
        <f t="shared" si="2"/>
        <v>39.074207999999999</v>
      </c>
      <c r="G86">
        <f t="shared" si="3"/>
        <v>21.824311999999999</v>
      </c>
    </row>
    <row r="87" spans="1:7" ht="82.5" x14ac:dyDescent="0.3">
      <c r="A87" s="10" t="s">
        <v>216</v>
      </c>
      <c r="B87" s="12">
        <v>-54.429578999999997</v>
      </c>
      <c r="C87" s="12">
        <v>-36.587909000000003</v>
      </c>
      <c r="D87" s="10" t="s">
        <v>217</v>
      </c>
      <c r="F87">
        <f t="shared" si="2"/>
        <v>-54.429578999999997</v>
      </c>
      <c r="G87">
        <f t="shared" si="3"/>
        <v>-36.587909000000003</v>
      </c>
    </row>
    <row r="88" spans="1:7" ht="16.5" x14ac:dyDescent="0.3">
      <c r="A88" s="10" t="s">
        <v>218</v>
      </c>
      <c r="B88" s="12">
        <v>15.783471</v>
      </c>
      <c r="C88" s="12">
        <v>-90.230759000000006</v>
      </c>
      <c r="D88" s="10" t="s">
        <v>219</v>
      </c>
      <c r="F88">
        <f t="shared" si="2"/>
        <v>15.783471</v>
      </c>
      <c r="G88">
        <f t="shared" si="3"/>
        <v>-90.230759000000006</v>
      </c>
    </row>
    <row r="89" spans="1:7" ht="16.5" x14ac:dyDescent="0.3">
      <c r="A89" s="10" t="s">
        <v>220</v>
      </c>
      <c r="B89" s="12">
        <v>13.444304000000001</v>
      </c>
      <c r="C89" s="12">
        <v>144.79373100000001</v>
      </c>
      <c r="D89" s="10" t="s">
        <v>221</v>
      </c>
      <c r="F89">
        <f t="shared" si="2"/>
        <v>13.444304000000001</v>
      </c>
      <c r="G89">
        <f t="shared" si="3"/>
        <v>144.79373100000001</v>
      </c>
    </row>
    <row r="90" spans="1:7" ht="33" x14ac:dyDescent="0.3">
      <c r="A90" s="10" t="s">
        <v>222</v>
      </c>
      <c r="B90" s="12">
        <v>11.803749</v>
      </c>
      <c r="C90" s="12">
        <v>-15.180413</v>
      </c>
      <c r="D90" s="10" t="s">
        <v>223</v>
      </c>
      <c r="F90">
        <f t="shared" si="2"/>
        <v>11.803749</v>
      </c>
      <c r="G90">
        <f t="shared" si="3"/>
        <v>-15.180413</v>
      </c>
    </row>
    <row r="91" spans="1:7" ht="16.5" x14ac:dyDescent="0.3">
      <c r="A91" s="10" t="s">
        <v>224</v>
      </c>
      <c r="B91" s="12">
        <v>4.8604159999999998</v>
      </c>
      <c r="C91" s="12">
        <v>-58.93018</v>
      </c>
      <c r="D91" s="10" t="s">
        <v>225</v>
      </c>
      <c r="F91">
        <f t="shared" si="2"/>
        <v>4.8604159999999998</v>
      </c>
      <c r="G91">
        <f t="shared" si="3"/>
        <v>-58.93018</v>
      </c>
    </row>
    <row r="92" spans="1:7" ht="33" x14ac:dyDescent="0.3">
      <c r="A92" s="10" t="s">
        <v>226</v>
      </c>
      <c r="B92" s="12">
        <v>31.354676000000001</v>
      </c>
      <c r="C92" s="12">
        <v>34.308824999999999</v>
      </c>
      <c r="D92" s="10" t="s">
        <v>227</v>
      </c>
      <c r="F92">
        <f t="shared" si="2"/>
        <v>31.354676000000001</v>
      </c>
      <c r="G92">
        <f t="shared" si="3"/>
        <v>34.308824999999999</v>
      </c>
    </row>
    <row r="93" spans="1:7" ht="16.5" x14ac:dyDescent="0.3">
      <c r="A93" s="10" t="s">
        <v>228</v>
      </c>
      <c r="B93" s="12">
        <v>22.396428</v>
      </c>
      <c r="C93" s="12">
        <v>114.109497</v>
      </c>
      <c r="D93" s="10" t="s">
        <v>229</v>
      </c>
      <c r="F93">
        <f t="shared" si="2"/>
        <v>22.396428</v>
      </c>
      <c r="G93">
        <f t="shared" si="3"/>
        <v>114.109497</v>
      </c>
    </row>
    <row r="94" spans="1:7" ht="66" x14ac:dyDescent="0.3">
      <c r="A94" s="10" t="s">
        <v>230</v>
      </c>
      <c r="B94" s="12">
        <v>-53.081809999999997</v>
      </c>
      <c r="C94" s="12">
        <v>73.504158000000004</v>
      </c>
      <c r="D94" s="10" t="s">
        <v>231</v>
      </c>
      <c r="F94">
        <f t="shared" si="2"/>
        <v>-53.081809999999997</v>
      </c>
      <c r="G94">
        <f t="shared" si="3"/>
        <v>73.504158000000004</v>
      </c>
    </row>
    <row r="95" spans="1:7" ht="16.5" x14ac:dyDescent="0.3">
      <c r="A95" s="10" t="s">
        <v>232</v>
      </c>
      <c r="B95" s="12">
        <v>15.199999</v>
      </c>
      <c r="C95" s="12">
        <v>-86.241905000000003</v>
      </c>
      <c r="D95" s="10" t="s">
        <v>233</v>
      </c>
      <c r="F95">
        <f t="shared" si="2"/>
        <v>15.199999</v>
      </c>
      <c r="G95">
        <f t="shared" si="3"/>
        <v>-86.241905000000003</v>
      </c>
    </row>
    <row r="96" spans="1:7" ht="16.5" x14ac:dyDescent="0.3">
      <c r="A96" s="11" t="s">
        <v>1</v>
      </c>
      <c r="B96" s="12">
        <v>45.1</v>
      </c>
      <c r="C96" s="12">
        <v>15.2</v>
      </c>
      <c r="D96" s="10" t="s">
        <v>234</v>
      </c>
      <c r="F96">
        <f t="shared" si="2"/>
        <v>45.1</v>
      </c>
      <c r="G96">
        <f t="shared" si="3"/>
        <v>15.2</v>
      </c>
    </row>
    <row r="97" spans="1:7" ht="16.5" x14ac:dyDescent="0.3">
      <c r="A97" s="10" t="s">
        <v>235</v>
      </c>
      <c r="B97" s="12">
        <v>18.971187</v>
      </c>
      <c r="C97" s="12">
        <v>-72.285214999999994</v>
      </c>
      <c r="D97" s="10" t="s">
        <v>236</v>
      </c>
      <c r="F97">
        <f t="shared" si="2"/>
        <v>18.971187</v>
      </c>
      <c r="G97">
        <f t="shared" si="3"/>
        <v>-72.285214999999994</v>
      </c>
    </row>
    <row r="98" spans="1:7" ht="16.5" x14ac:dyDescent="0.3">
      <c r="A98" s="10" t="s">
        <v>237</v>
      </c>
      <c r="B98" s="12">
        <v>47.162494000000002</v>
      </c>
      <c r="C98" s="12">
        <v>19.503304</v>
      </c>
      <c r="D98" s="10" t="s">
        <v>238</v>
      </c>
      <c r="F98">
        <f t="shared" si="2"/>
        <v>47.162494000000002</v>
      </c>
      <c r="G98">
        <f t="shared" si="3"/>
        <v>19.503304</v>
      </c>
    </row>
    <row r="99" spans="1:7" ht="16.5" x14ac:dyDescent="0.3">
      <c r="A99" s="10" t="s">
        <v>239</v>
      </c>
      <c r="B99" s="12">
        <v>-0.78927499999999995</v>
      </c>
      <c r="C99" s="12">
        <v>113.92132700000001</v>
      </c>
      <c r="D99" s="10" t="s">
        <v>240</v>
      </c>
      <c r="F99">
        <f t="shared" si="2"/>
        <v>-0.78927499999999995</v>
      </c>
      <c r="G99">
        <f t="shared" si="3"/>
        <v>113.92132700000001</v>
      </c>
    </row>
    <row r="100" spans="1:7" ht="16.5" x14ac:dyDescent="0.3">
      <c r="A100" s="10" t="s">
        <v>16</v>
      </c>
      <c r="B100" s="12">
        <v>53.412909999999997</v>
      </c>
      <c r="C100" s="12">
        <v>-8.2438900000000004</v>
      </c>
      <c r="D100" s="10" t="s">
        <v>241</v>
      </c>
      <c r="F100">
        <f t="shared" si="2"/>
        <v>53.412909999999997</v>
      </c>
      <c r="G100">
        <f t="shared" si="3"/>
        <v>-8.2438900000000004</v>
      </c>
    </row>
    <row r="101" spans="1:7" ht="16.5" x14ac:dyDescent="0.3">
      <c r="A101" s="10" t="s">
        <v>23</v>
      </c>
      <c r="B101" s="12">
        <v>31.046050999999999</v>
      </c>
      <c r="C101" s="12">
        <v>34.851612000000003</v>
      </c>
      <c r="D101" s="10" t="s">
        <v>242</v>
      </c>
      <c r="F101">
        <f t="shared" si="2"/>
        <v>31.046050999999999</v>
      </c>
      <c r="G101">
        <f t="shared" si="3"/>
        <v>34.851612000000003</v>
      </c>
    </row>
    <row r="102" spans="1:7" ht="16.5" x14ac:dyDescent="0.3">
      <c r="A102" s="10" t="s">
        <v>243</v>
      </c>
      <c r="B102" s="12">
        <v>54.236106999999997</v>
      </c>
      <c r="C102" s="12">
        <v>-4.5480559999999999</v>
      </c>
      <c r="D102" s="10" t="s">
        <v>244</v>
      </c>
      <c r="F102">
        <f t="shared" si="2"/>
        <v>54.236106999999997</v>
      </c>
      <c r="G102">
        <f t="shared" si="3"/>
        <v>-4.5480559999999999</v>
      </c>
    </row>
    <row r="103" spans="1:7" ht="16.5" x14ac:dyDescent="0.3">
      <c r="A103" s="10" t="s">
        <v>245</v>
      </c>
      <c r="B103" s="12">
        <v>20.593684</v>
      </c>
      <c r="C103" s="12">
        <v>78.962879999999998</v>
      </c>
      <c r="D103" s="10" t="s">
        <v>246</v>
      </c>
      <c r="F103">
        <f t="shared" si="2"/>
        <v>20.593684</v>
      </c>
      <c r="G103">
        <f t="shared" si="3"/>
        <v>78.962879999999998</v>
      </c>
    </row>
    <row r="104" spans="1:7" ht="82.5" x14ac:dyDescent="0.3">
      <c r="A104" s="10" t="s">
        <v>247</v>
      </c>
      <c r="B104" s="12">
        <v>-6.3431940000000004</v>
      </c>
      <c r="C104" s="12">
        <v>71.876519000000002</v>
      </c>
      <c r="D104" s="10" t="s">
        <v>248</v>
      </c>
      <c r="F104">
        <f t="shared" si="2"/>
        <v>-6.3431940000000004</v>
      </c>
      <c r="G104">
        <f t="shared" si="3"/>
        <v>71.876519000000002</v>
      </c>
    </row>
    <row r="105" spans="1:7" ht="16.5" x14ac:dyDescent="0.3">
      <c r="A105" s="10" t="s">
        <v>249</v>
      </c>
      <c r="B105" s="12">
        <v>33.223191</v>
      </c>
      <c r="C105" s="12">
        <v>43.679290999999999</v>
      </c>
      <c r="D105" s="10" t="s">
        <v>250</v>
      </c>
      <c r="F105">
        <f t="shared" si="2"/>
        <v>33.223191</v>
      </c>
      <c r="G105">
        <f t="shared" si="3"/>
        <v>43.679290999999999</v>
      </c>
    </row>
    <row r="106" spans="1:7" ht="16.5" x14ac:dyDescent="0.3">
      <c r="A106" s="10" t="s">
        <v>251</v>
      </c>
      <c r="B106" s="12">
        <v>32.427908000000002</v>
      </c>
      <c r="C106" s="12">
        <v>53.688046</v>
      </c>
      <c r="D106" s="10" t="s">
        <v>252</v>
      </c>
      <c r="F106">
        <f t="shared" si="2"/>
        <v>32.427908000000002</v>
      </c>
      <c r="G106">
        <f t="shared" si="3"/>
        <v>53.688046</v>
      </c>
    </row>
    <row r="107" spans="1:7" ht="16.5" x14ac:dyDescent="0.3">
      <c r="A107" s="10" t="s">
        <v>30</v>
      </c>
      <c r="B107" s="12">
        <v>64.963050999999993</v>
      </c>
      <c r="C107" s="12">
        <v>-19.020835000000002</v>
      </c>
      <c r="D107" s="10" t="s">
        <v>253</v>
      </c>
      <c r="F107">
        <f t="shared" si="2"/>
        <v>64.963050999999993</v>
      </c>
      <c r="G107">
        <f t="shared" si="3"/>
        <v>-19.020835000000002</v>
      </c>
    </row>
    <row r="108" spans="1:7" ht="16.5" x14ac:dyDescent="0.3">
      <c r="A108" s="10" t="s">
        <v>3</v>
      </c>
      <c r="B108" s="12">
        <v>41.871940000000002</v>
      </c>
      <c r="C108" s="12">
        <v>12.56738</v>
      </c>
      <c r="D108" s="10" t="s">
        <v>254</v>
      </c>
      <c r="F108">
        <f t="shared" si="2"/>
        <v>41.871940000000002</v>
      </c>
      <c r="G108">
        <f t="shared" si="3"/>
        <v>12.56738</v>
      </c>
    </row>
    <row r="109" spans="1:7" ht="16.5" x14ac:dyDescent="0.3">
      <c r="A109" s="10" t="s">
        <v>255</v>
      </c>
      <c r="B109" s="12">
        <v>49.214438999999999</v>
      </c>
      <c r="C109" s="12">
        <v>-2.1312500000000001</v>
      </c>
      <c r="D109" s="10" t="s">
        <v>256</v>
      </c>
      <c r="F109">
        <f t="shared" si="2"/>
        <v>49.214438999999999</v>
      </c>
      <c r="G109">
        <f t="shared" si="3"/>
        <v>-2.1312500000000001</v>
      </c>
    </row>
    <row r="110" spans="1:7" ht="16.5" x14ac:dyDescent="0.3">
      <c r="A110" s="10" t="s">
        <v>257</v>
      </c>
      <c r="B110" s="12">
        <v>18.109580999999999</v>
      </c>
      <c r="C110" s="12">
        <v>-77.297507999999993</v>
      </c>
      <c r="D110" s="10" t="s">
        <v>258</v>
      </c>
      <c r="F110">
        <f t="shared" si="2"/>
        <v>18.109580999999999</v>
      </c>
      <c r="G110">
        <f t="shared" si="3"/>
        <v>-77.297507999999993</v>
      </c>
    </row>
    <row r="111" spans="1:7" ht="16.5" x14ac:dyDescent="0.3">
      <c r="A111" s="10" t="s">
        <v>259</v>
      </c>
      <c r="B111" s="12">
        <v>30.585163999999999</v>
      </c>
      <c r="C111" s="12">
        <v>36.238413999999999</v>
      </c>
      <c r="D111" s="10" t="s">
        <v>260</v>
      </c>
      <c r="F111">
        <f t="shared" si="2"/>
        <v>30.585163999999999</v>
      </c>
      <c r="G111">
        <f t="shared" si="3"/>
        <v>36.238413999999999</v>
      </c>
    </row>
    <row r="112" spans="1:7" ht="16.5" x14ac:dyDescent="0.3">
      <c r="A112" s="10" t="s">
        <v>261</v>
      </c>
      <c r="B112" s="12">
        <v>36.204824000000002</v>
      </c>
      <c r="C112" s="12">
        <v>138.25292400000001</v>
      </c>
      <c r="D112" s="10" t="s">
        <v>262</v>
      </c>
      <c r="F112">
        <f t="shared" si="2"/>
        <v>36.204824000000002</v>
      </c>
      <c r="G112">
        <f t="shared" si="3"/>
        <v>138.25292400000001</v>
      </c>
    </row>
    <row r="113" spans="1:7" ht="16.5" x14ac:dyDescent="0.3">
      <c r="A113" s="10" t="s">
        <v>263</v>
      </c>
      <c r="B113" s="12">
        <v>-2.3559E-2</v>
      </c>
      <c r="C113" s="12">
        <v>37.906193000000002</v>
      </c>
      <c r="D113" s="10" t="s">
        <v>264</v>
      </c>
      <c r="F113">
        <f t="shared" si="2"/>
        <v>-2.3559E-2</v>
      </c>
      <c r="G113">
        <f t="shared" si="3"/>
        <v>37.906193000000002</v>
      </c>
    </row>
    <row r="114" spans="1:7" ht="16.5" x14ac:dyDescent="0.3">
      <c r="A114" s="10" t="s">
        <v>265</v>
      </c>
      <c r="B114" s="12">
        <v>41.20438</v>
      </c>
      <c r="C114" s="12">
        <v>74.766098</v>
      </c>
      <c r="D114" s="10" t="s">
        <v>266</v>
      </c>
      <c r="F114">
        <f t="shared" si="2"/>
        <v>41.20438</v>
      </c>
      <c r="G114">
        <f t="shared" si="3"/>
        <v>74.766098</v>
      </c>
    </row>
    <row r="115" spans="1:7" ht="33" x14ac:dyDescent="0.3">
      <c r="A115" s="10" t="s">
        <v>267</v>
      </c>
      <c r="B115" s="12">
        <v>12.565678999999999</v>
      </c>
      <c r="C115" s="12">
        <v>104.99096299999999</v>
      </c>
      <c r="D115" s="10" t="s">
        <v>268</v>
      </c>
      <c r="F115">
        <f t="shared" si="2"/>
        <v>12.565678999999999</v>
      </c>
      <c r="G115">
        <f t="shared" si="3"/>
        <v>104.99096299999999</v>
      </c>
    </row>
    <row r="116" spans="1:7" ht="16.5" x14ac:dyDescent="0.3">
      <c r="A116" s="10" t="s">
        <v>269</v>
      </c>
      <c r="B116" s="12">
        <v>-3.3704170000000002</v>
      </c>
      <c r="C116" s="12">
        <v>-168.734039</v>
      </c>
      <c r="D116" s="10" t="s">
        <v>270</v>
      </c>
      <c r="F116">
        <f t="shared" si="2"/>
        <v>-3.3704170000000002</v>
      </c>
      <c r="G116">
        <f t="shared" si="3"/>
        <v>-168.734039</v>
      </c>
    </row>
    <row r="117" spans="1:7" ht="16.5" x14ac:dyDescent="0.3">
      <c r="A117" s="10" t="s">
        <v>271</v>
      </c>
      <c r="B117" s="12">
        <v>-11.875000999999999</v>
      </c>
      <c r="C117" s="12">
        <v>43.872219000000001</v>
      </c>
      <c r="D117" s="10" t="s">
        <v>272</v>
      </c>
      <c r="F117">
        <f t="shared" si="2"/>
        <v>-11.875000999999999</v>
      </c>
      <c r="G117">
        <f t="shared" si="3"/>
        <v>43.872219000000001</v>
      </c>
    </row>
    <row r="118" spans="1:7" ht="33" x14ac:dyDescent="0.3">
      <c r="A118" s="10" t="s">
        <v>273</v>
      </c>
      <c r="B118" s="12">
        <v>17.357821999999999</v>
      </c>
      <c r="C118" s="12">
        <v>-62.782997999999999</v>
      </c>
      <c r="D118" s="10" t="s">
        <v>274</v>
      </c>
      <c r="F118">
        <f t="shared" si="2"/>
        <v>17.357821999999999</v>
      </c>
      <c r="G118">
        <f t="shared" si="3"/>
        <v>-62.782997999999999</v>
      </c>
    </row>
    <row r="119" spans="1:7" ht="16.5" x14ac:dyDescent="0.3">
      <c r="A119" s="10" t="s">
        <v>275</v>
      </c>
      <c r="B119" s="12">
        <v>40.339852</v>
      </c>
      <c r="C119" s="12">
        <v>127.510093</v>
      </c>
      <c r="D119" s="10" t="s">
        <v>276</v>
      </c>
      <c r="F119">
        <f t="shared" si="2"/>
        <v>40.339852</v>
      </c>
      <c r="G119">
        <f t="shared" si="3"/>
        <v>127.510093</v>
      </c>
    </row>
    <row r="120" spans="1:7" ht="16.5" x14ac:dyDescent="0.3">
      <c r="A120" s="10" t="s">
        <v>277</v>
      </c>
      <c r="B120" s="12">
        <v>35.907756999999997</v>
      </c>
      <c r="C120" s="12">
        <v>127.76692199999999</v>
      </c>
      <c r="D120" s="10" t="s">
        <v>278</v>
      </c>
      <c r="F120">
        <f t="shared" si="2"/>
        <v>35.907756999999997</v>
      </c>
      <c r="G120">
        <f t="shared" si="3"/>
        <v>127.76692199999999</v>
      </c>
    </row>
    <row r="121" spans="1:7" ht="16.5" x14ac:dyDescent="0.3">
      <c r="A121" s="10" t="s">
        <v>279</v>
      </c>
      <c r="B121" s="12">
        <v>29.31166</v>
      </c>
      <c r="C121" s="12">
        <v>47.481766</v>
      </c>
      <c r="D121" s="10" t="s">
        <v>280</v>
      </c>
      <c r="F121">
        <f t="shared" si="2"/>
        <v>29.31166</v>
      </c>
      <c r="G121">
        <f t="shared" si="3"/>
        <v>47.481766</v>
      </c>
    </row>
    <row r="122" spans="1:7" ht="33" x14ac:dyDescent="0.3">
      <c r="A122" s="10" t="s">
        <v>281</v>
      </c>
      <c r="B122" s="12">
        <v>19.513469000000001</v>
      </c>
      <c r="C122" s="12">
        <v>-80.566956000000005</v>
      </c>
      <c r="D122" s="10" t="s">
        <v>282</v>
      </c>
      <c r="F122">
        <f t="shared" si="2"/>
        <v>19.513469000000001</v>
      </c>
      <c r="G122">
        <f t="shared" si="3"/>
        <v>-80.566956000000005</v>
      </c>
    </row>
    <row r="123" spans="1:7" ht="33" x14ac:dyDescent="0.3">
      <c r="A123" s="10" t="s">
        <v>283</v>
      </c>
      <c r="B123" s="12">
        <v>48.019573000000001</v>
      </c>
      <c r="C123" s="12">
        <v>66.923683999999994</v>
      </c>
      <c r="D123" s="10" t="s">
        <v>284</v>
      </c>
      <c r="F123">
        <f t="shared" si="2"/>
        <v>48.019573000000001</v>
      </c>
      <c r="G123">
        <f t="shared" si="3"/>
        <v>66.923683999999994</v>
      </c>
    </row>
    <row r="124" spans="1:7" ht="16.5" x14ac:dyDescent="0.3">
      <c r="A124" s="10" t="s">
        <v>285</v>
      </c>
      <c r="B124" s="12">
        <v>19.856269999999999</v>
      </c>
      <c r="C124" s="12">
        <v>102.495496</v>
      </c>
      <c r="D124" s="10" t="s">
        <v>286</v>
      </c>
      <c r="F124">
        <f t="shared" si="2"/>
        <v>19.856269999999999</v>
      </c>
      <c r="G124">
        <f t="shared" si="3"/>
        <v>102.495496</v>
      </c>
    </row>
    <row r="125" spans="1:7" ht="16.5" x14ac:dyDescent="0.3">
      <c r="A125" s="10" t="s">
        <v>287</v>
      </c>
      <c r="B125" s="12">
        <v>33.854720999999998</v>
      </c>
      <c r="C125" s="12">
        <v>35.862285</v>
      </c>
      <c r="D125" s="10" t="s">
        <v>288</v>
      </c>
      <c r="F125">
        <f t="shared" si="2"/>
        <v>33.854720999999998</v>
      </c>
      <c r="G125">
        <f t="shared" si="3"/>
        <v>35.862285</v>
      </c>
    </row>
    <row r="126" spans="1:7" ht="16.5" x14ac:dyDescent="0.3">
      <c r="A126" s="10" t="s">
        <v>289</v>
      </c>
      <c r="B126" s="12">
        <v>13.909444000000001</v>
      </c>
      <c r="C126" s="12">
        <v>-60.978892999999999</v>
      </c>
      <c r="D126" s="10" t="s">
        <v>290</v>
      </c>
      <c r="F126">
        <f t="shared" si="2"/>
        <v>13.909444000000001</v>
      </c>
      <c r="G126">
        <f t="shared" si="3"/>
        <v>-60.978892999999999</v>
      </c>
    </row>
    <row r="127" spans="1:7" ht="33" x14ac:dyDescent="0.3">
      <c r="A127" s="10" t="s">
        <v>28</v>
      </c>
      <c r="B127" s="12">
        <v>47.165999999999997</v>
      </c>
      <c r="C127" s="12">
        <v>9.5553729999999995</v>
      </c>
      <c r="D127" s="10" t="s">
        <v>291</v>
      </c>
      <c r="F127">
        <f t="shared" si="2"/>
        <v>47.165999999999997</v>
      </c>
      <c r="G127">
        <f t="shared" si="3"/>
        <v>9.5553729999999995</v>
      </c>
    </row>
    <row r="128" spans="1:7" ht="16.5" x14ac:dyDescent="0.3">
      <c r="A128" s="10" t="s">
        <v>292</v>
      </c>
      <c r="B128" s="12">
        <v>7.8730539999999998</v>
      </c>
      <c r="C128" s="12">
        <v>80.771797000000007</v>
      </c>
      <c r="D128" s="10" t="s">
        <v>293</v>
      </c>
      <c r="F128">
        <f t="shared" si="2"/>
        <v>7.8730539999999998</v>
      </c>
      <c r="G128">
        <f t="shared" si="3"/>
        <v>80.771797000000007</v>
      </c>
    </row>
    <row r="129" spans="1:7" ht="16.5" x14ac:dyDescent="0.3">
      <c r="A129" s="10" t="s">
        <v>294</v>
      </c>
      <c r="B129" s="12">
        <v>6.4280549999999996</v>
      </c>
      <c r="C129" s="12">
        <v>-9.4294989999999999</v>
      </c>
      <c r="D129" s="10" t="s">
        <v>295</v>
      </c>
      <c r="F129">
        <f t="shared" si="2"/>
        <v>6.4280549999999996</v>
      </c>
      <c r="G129">
        <f t="shared" si="3"/>
        <v>-9.4294989999999999</v>
      </c>
    </row>
    <row r="130" spans="1:7" ht="16.5" x14ac:dyDescent="0.3">
      <c r="A130" s="10" t="s">
        <v>296</v>
      </c>
      <c r="B130" s="12">
        <v>-29.609988000000001</v>
      </c>
      <c r="C130" s="12">
        <v>28.233608</v>
      </c>
      <c r="D130" s="10" t="s">
        <v>297</v>
      </c>
      <c r="F130">
        <f t="shared" ref="F130:F193" si="4">_xlfn.NUMBERVALUE(B130,",")</f>
        <v>-29.609988000000001</v>
      </c>
      <c r="G130">
        <f t="shared" ref="G130:G193" si="5">_xlfn.NUMBERVALUE(C130,",")</f>
        <v>28.233608</v>
      </c>
    </row>
    <row r="131" spans="1:7" ht="16.5" x14ac:dyDescent="0.3">
      <c r="A131" s="10" t="s">
        <v>298</v>
      </c>
      <c r="B131" s="12">
        <v>55.169438</v>
      </c>
      <c r="C131" s="12">
        <v>23.881274999999999</v>
      </c>
      <c r="D131" s="10" t="s">
        <v>299</v>
      </c>
      <c r="F131">
        <f t="shared" si="4"/>
        <v>55.169438</v>
      </c>
      <c r="G131">
        <f t="shared" si="5"/>
        <v>23.881274999999999</v>
      </c>
    </row>
    <row r="132" spans="1:7" ht="33" x14ac:dyDescent="0.3">
      <c r="A132" s="10" t="s">
        <v>8</v>
      </c>
      <c r="B132" s="12">
        <v>49.815272999999998</v>
      </c>
      <c r="C132" s="12">
        <v>6.1295830000000002</v>
      </c>
      <c r="D132" s="10" t="s">
        <v>300</v>
      </c>
      <c r="F132">
        <f t="shared" si="4"/>
        <v>49.815272999999998</v>
      </c>
      <c r="G132">
        <f t="shared" si="5"/>
        <v>6.1295830000000002</v>
      </c>
    </row>
    <row r="133" spans="1:7" ht="16.5" x14ac:dyDescent="0.3">
      <c r="A133" s="10" t="s">
        <v>26</v>
      </c>
      <c r="B133" s="12">
        <v>56.879635</v>
      </c>
      <c r="C133" s="12">
        <v>24.603189</v>
      </c>
      <c r="D133" s="10" t="s">
        <v>301</v>
      </c>
      <c r="F133">
        <f t="shared" si="4"/>
        <v>56.879635</v>
      </c>
      <c r="G133">
        <f t="shared" si="5"/>
        <v>24.603189</v>
      </c>
    </row>
    <row r="134" spans="1:7" ht="16.5" x14ac:dyDescent="0.3">
      <c r="A134" s="10" t="s">
        <v>302</v>
      </c>
      <c r="B134" s="12">
        <v>26.335100000000001</v>
      </c>
      <c r="C134" s="12">
        <v>17.228331000000001</v>
      </c>
      <c r="D134" s="10" t="s">
        <v>303</v>
      </c>
      <c r="F134">
        <f t="shared" si="4"/>
        <v>26.335100000000001</v>
      </c>
      <c r="G134">
        <f t="shared" si="5"/>
        <v>17.228331000000001</v>
      </c>
    </row>
    <row r="135" spans="1:7" ht="16.5" x14ac:dyDescent="0.3">
      <c r="A135" s="10" t="s">
        <v>304</v>
      </c>
      <c r="B135" s="12">
        <v>31.791702000000001</v>
      </c>
      <c r="C135" s="12">
        <v>-7.0926200000000001</v>
      </c>
      <c r="D135" s="10" t="s">
        <v>305</v>
      </c>
      <c r="F135">
        <f t="shared" si="4"/>
        <v>31.791702000000001</v>
      </c>
      <c r="G135">
        <f t="shared" si="5"/>
        <v>-7.0926200000000001</v>
      </c>
    </row>
    <row r="136" spans="1:7" ht="16.5" x14ac:dyDescent="0.3">
      <c r="A136" s="10" t="s">
        <v>306</v>
      </c>
      <c r="B136" s="12">
        <v>43.750298000000001</v>
      </c>
      <c r="C136" s="12">
        <v>7.4128410000000002</v>
      </c>
      <c r="D136" s="10" t="s">
        <v>307</v>
      </c>
      <c r="F136">
        <f t="shared" si="4"/>
        <v>43.750298000000001</v>
      </c>
      <c r="G136">
        <f t="shared" si="5"/>
        <v>7.4128410000000002</v>
      </c>
    </row>
    <row r="137" spans="1:7" ht="33" x14ac:dyDescent="0.3">
      <c r="A137" s="10" t="s">
        <v>33</v>
      </c>
      <c r="B137" s="12">
        <v>47.411631</v>
      </c>
      <c r="C137" s="12">
        <v>28.369885</v>
      </c>
      <c r="D137" s="10" t="s">
        <v>308</v>
      </c>
      <c r="F137">
        <f t="shared" si="4"/>
        <v>47.411631</v>
      </c>
      <c r="G137">
        <f t="shared" si="5"/>
        <v>28.369885</v>
      </c>
    </row>
    <row r="138" spans="1:7" ht="33" x14ac:dyDescent="0.3">
      <c r="A138" s="10" t="s">
        <v>309</v>
      </c>
      <c r="B138" s="12">
        <v>42.708677999999999</v>
      </c>
      <c r="C138" s="12">
        <v>19.374389999999998</v>
      </c>
      <c r="D138" s="10" t="s">
        <v>310</v>
      </c>
      <c r="F138">
        <f t="shared" si="4"/>
        <v>42.708677999999999</v>
      </c>
      <c r="G138">
        <f t="shared" si="5"/>
        <v>19.374389999999998</v>
      </c>
    </row>
    <row r="139" spans="1:7" ht="33" x14ac:dyDescent="0.3">
      <c r="A139" s="10" t="s">
        <v>311</v>
      </c>
      <c r="B139" s="12">
        <v>-18.766946999999998</v>
      </c>
      <c r="C139" s="12">
        <v>46.869107</v>
      </c>
      <c r="D139" s="10" t="s">
        <v>312</v>
      </c>
      <c r="F139">
        <f t="shared" si="4"/>
        <v>-18.766946999999998</v>
      </c>
      <c r="G139">
        <f t="shared" si="5"/>
        <v>46.869107</v>
      </c>
    </row>
    <row r="140" spans="1:7" ht="33" x14ac:dyDescent="0.3">
      <c r="A140" s="10" t="s">
        <v>313</v>
      </c>
      <c r="B140" s="12">
        <v>7.1314739999999999</v>
      </c>
      <c r="C140" s="12">
        <v>171.18447800000001</v>
      </c>
      <c r="D140" s="10" t="s">
        <v>314</v>
      </c>
      <c r="F140">
        <f t="shared" si="4"/>
        <v>7.1314739999999999</v>
      </c>
      <c r="G140">
        <f t="shared" si="5"/>
        <v>171.18447800000001</v>
      </c>
    </row>
    <row r="141" spans="1:7" ht="33" x14ac:dyDescent="0.3">
      <c r="A141" s="10" t="s">
        <v>315</v>
      </c>
      <c r="B141" s="12">
        <v>41.608635</v>
      </c>
      <c r="C141" s="12">
        <v>21.745274999999999</v>
      </c>
      <c r="D141" s="10" t="s">
        <v>316</v>
      </c>
      <c r="F141">
        <f t="shared" si="4"/>
        <v>41.608635</v>
      </c>
      <c r="G141">
        <f t="shared" si="5"/>
        <v>21.745274999999999</v>
      </c>
    </row>
    <row r="142" spans="1:7" ht="16.5" x14ac:dyDescent="0.3">
      <c r="A142" s="10" t="s">
        <v>317</v>
      </c>
      <c r="B142" s="12">
        <v>17.570692000000001</v>
      </c>
      <c r="C142" s="12">
        <v>-3.9961660000000001</v>
      </c>
      <c r="D142" s="10" t="s">
        <v>318</v>
      </c>
      <c r="F142">
        <f t="shared" si="4"/>
        <v>17.570692000000001</v>
      </c>
      <c r="G142">
        <f t="shared" si="5"/>
        <v>-3.9961660000000001</v>
      </c>
    </row>
    <row r="143" spans="1:7" ht="33" x14ac:dyDescent="0.3">
      <c r="A143" s="10" t="s">
        <v>319</v>
      </c>
      <c r="B143" s="12">
        <v>21.913965000000001</v>
      </c>
      <c r="C143" s="12">
        <v>95.956222999999994</v>
      </c>
      <c r="D143" s="10" t="s">
        <v>320</v>
      </c>
      <c r="F143">
        <f t="shared" si="4"/>
        <v>21.913965000000001</v>
      </c>
      <c r="G143">
        <f t="shared" si="5"/>
        <v>95.956222999999994</v>
      </c>
    </row>
    <row r="144" spans="1:7" ht="16.5" x14ac:dyDescent="0.3">
      <c r="A144" s="10" t="s">
        <v>321</v>
      </c>
      <c r="B144" s="12">
        <v>46.862496</v>
      </c>
      <c r="C144" s="12">
        <v>103.846656</v>
      </c>
      <c r="D144" s="10" t="s">
        <v>322</v>
      </c>
      <c r="F144">
        <f t="shared" si="4"/>
        <v>46.862496</v>
      </c>
      <c r="G144">
        <f t="shared" si="5"/>
        <v>103.846656</v>
      </c>
    </row>
    <row r="145" spans="1:7" ht="16.5" x14ac:dyDescent="0.3">
      <c r="A145" s="10" t="s">
        <v>323</v>
      </c>
      <c r="B145" s="12">
        <v>22.198744999999999</v>
      </c>
      <c r="C145" s="12">
        <v>113.543873</v>
      </c>
      <c r="D145" s="10" t="s">
        <v>324</v>
      </c>
      <c r="F145">
        <f t="shared" si="4"/>
        <v>22.198744999999999</v>
      </c>
      <c r="G145">
        <f t="shared" si="5"/>
        <v>113.543873</v>
      </c>
    </row>
    <row r="146" spans="1:7" ht="33" x14ac:dyDescent="0.3">
      <c r="A146" s="10" t="s">
        <v>325</v>
      </c>
      <c r="B146" s="12">
        <v>17.330829999999999</v>
      </c>
      <c r="C146" s="12">
        <v>145.38469000000001</v>
      </c>
      <c r="D146" s="10" t="s">
        <v>326</v>
      </c>
      <c r="F146">
        <f t="shared" si="4"/>
        <v>17.330829999999999</v>
      </c>
      <c r="G146">
        <f t="shared" si="5"/>
        <v>145.38469000000001</v>
      </c>
    </row>
    <row r="147" spans="1:7" ht="16.5" x14ac:dyDescent="0.3">
      <c r="A147" s="10" t="s">
        <v>327</v>
      </c>
      <c r="B147" s="12">
        <v>14.641527999999999</v>
      </c>
      <c r="C147" s="12">
        <v>-61.024174000000002</v>
      </c>
      <c r="D147" s="10" t="s">
        <v>328</v>
      </c>
      <c r="F147">
        <f t="shared" si="4"/>
        <v>14.641527999999999</v>
      </c>
      <c r="G147">
        <f t="shared" si="5"/>
        <v>-61.024174000000002</v>
      </c>
    </row>
    <row r="148" spans="1:7" ht="33" x14ac:dyDescent="0.3">
      <c r="A148" s="10" t="s">
        <v>329</v>
      </c>
      <c r="B148" s="12">
        <v>21.00789</v>
      </c>
      <c r="C148" s="12">
        <v>-10.940835</v>
      </c>
      <c r="D148" s="10" t="s">
        <v>330</v>
      </c>
      <c r="F148">
        <f t="shared" si="4"/>
        <v>21.00789</v>
      </c>
      <c r="G148">
        <f t="shared" si="5"/>
        <v>-10.940835</v>
      </c>
    </row>
    <row r="149" spans="1:7" ht="16.5" x14ac:dyDescent="0.3">
      <c r="A149" s="10" t="s">
        <v>331</v>
      </c>
      <c r="B149" s="12">
        <v>16.742498000000001</v>
      </c>
      <c r="C149" s="12">
        <v>-62.187365999999997</v>
      </c>
      <c r="D149" s="10" t="s">
        <v>332</v>
      </c>
      <c r="F149">
        <f t="shared" si="4"/>
        <v>16.742498000000001</v>
      </c>
      <c r="G149">
        <f t="shared" si="5"/>
        <v>-62.187365999999997</v>
      </c>
    </row>
    <row r="150" spans="1:7" ht="16.5" x14ac:dyDescent="0.3">
      <c r="A150" s="10" t="s">
        <v>32</v>
      </c>
      <c r="B150" s="12">
        <v>35.937496000000003</v>
      </c>
      <c r="C150" s="12">
        <v>14.375416</v>
      </c>
      <c r="D150" s="10" t="s">
        <v>333</v>
      </c>
      <c r="F150">
        <f t="shared" si="4"/>
        <v>35.937496000000003</v>
      </c>
      <c r="G150">
        <f t="shared" si="5"/>
        <v>14.375416</v>
      </c>
    </row>
    <row r="151" spans="1:7" ht="16.5" x14ac:dyDescent="0.3">
      <c r="A151" s="10" t="s">
        <v>334</v>
      </c>
      <c r="B151" s="12">
        <v>-20.348403999999999</v>
      </c>
      <c r="C151" s="12">
        <v>57.552152</v>
      </c>
      <c r="D151" s="10" t="s">
        <v>335</v>
      </c>
      <c r="F151">
        <f t="shared" si="4"/>
        <v>-20.348403999999999</v>
      </c>
      <c r="G151">
        <f t="shared" si="5"/>
        <v>57.552152</v>
      </c>
    </row>
    <row r="152" spans="1:7" ht="16.5" x14ac:dyDescent="0.3">
      <c r="A152" s="10" t="s">
        <v>336</v>
      </c>
      <c r="B152" s="12">
        <v>3.2027779999999999</v>
      </c>
      <c r="C152" s="12">
        <v>73.220680000000002</v>
      </c>
      <c r="D152" s="10" t="s">
        <v>337</v>
      </c>
      <c r="F152">
        <f t="shared" si="4"/>
        <v>3.2027779999999999</v>
      </c>
      <c r="G152">
        <f t="shared" si="5"/>
        <v>73.220680000000002</v>
      </c>
    </row>
    <row r="153" spans="1:7" ht="16.5" x14ac:dyDescent="0.3">
      <c r="A153" s="10" t="s">
        <v>338</v>
      </c>
      <c r="B153" s="12">
        <v>-13.254308</v>
      </c>
      <c r="C153" s="12">
        <v>34.301524999999998</v>
      </c>
      <c r="D153" s="10" t="s">
        <v>339</v>
      </c>
      <c r="F153">
        <f t="shared" si="4"/>
        <v>-13.254308</v>
      </c>
      <c r="G153">
        <f t="shared" si="5"/>
        <v>34.301524999999998</v>
      </c>
    </row>
    <row r="154" spans="1:7" ht="16.5" x14ac:dyDescent="0.3">
      <c r="A154" s="10" t="s">
        <v>340</v>
      </c>
      <c r="B154" s="12">
        <v>23.634501</v>
      </c>
      <c r="C154" s="12">
        <v>-102.552784</v>
      </c>
      <c r="D154" s="10" t="s">
        <v>341</v>
      </c>
      <c r="F154">
        <f t="shared" si="4"/>
        <v>23.634501</v>
      </c>
      <c r="G154">
        <f t="shared" si="5"/>
        <v>-102.552784</v>
      </c>
    </row>
    <row r="155" spans="1:7" ht="16.5" x14ac:dyDescent="0.3">
      <c r="A155" s="10" t="s">
        <v>342</v>
      </c>
      <c r="B155" s="12">
        <v>4.2104840000000001</v>
      </c>
      <c r="C155" s="12">
        <v>101.97576599999999</v>
      </c>
      <c r="D155" s="10" t="s">
        <v>343</v>
      </c>
      <c r="F155">
        <f t="shared" si="4"/>
        <v>4.2104840000000001</v>
      </c>
      <c r="G155">
        <f t="shared" si="5"/>
        <v>101.97576599999999</v>
      </c>
    </row>
    <row r="156" spans="1:7" ht="16.5" x14ac:dyDescent="0.3">
      <c r="A156" s="10" t="s">
        <v>344</v>
      </c>
      <c r="B156" s="12">
        <v>-18.665694999999999</v>
      </c>
      <c r="C156" s="12">
        <v>35.529561999999999</v>
      </c>
      <c r="D156" s="10" t="s">
        <v>345</v>
      </c>
      <c r="F156">
        <f t="shared" si="4"/>
        <v>-18.665694999999999</v>
      </c>
      <c r="G156">
        <f t="shared" si="5"/>
        <v>35.529561999999999</v>
      </c>
    </row>
    <row r="157" spans="1:7" ht="16.5" x14ac:dyDescent="0.3">
      <c r="A157" s="10" t="s">
        <v>346</v>
      </c>
      <c r="B157" s="12">
        <v>-22.957640000000001</v>
      </c>
      <c r="C157" s="12">
        <v>18.490410000000001</v>
      </c>
      <c r="D157" s="10" t="s">
        <v>347</v>
      </c>
      <c r="F157">
        <f t="shared" si="4"/>
        <v>-22.957640000000001</v>
      </c>
      <c r="G157">
        <f t="shared" si="5"/>
        <v>18.490410000000001</v>
      </c>
    </row>
    <row r="158" spans="1:7" ht="33" x14ac:dyDescent="0.3">
      <c r="A158" s="10" t="s">
        <v>348</v>
      </c>
      <c r="B158" s="12">
        <v>-20.904305000000001</v>
      </c>
      <c r="C158" s="12">
        <v>165.618042</v>
      </c>
      <c r="D158" s="10" t="s">
        <v>349</v>
      </c>
      <c r="F158">
        <f t="shared" si="4"/>
        <v>-20.904305000000001</v>
      </c>
      <c r="G158">
        <f t="shared" si="5"/>
        <v>165.618042</v>
      </c>
    </row>
    <row r="159" spans="1:7" ht="16.5" x14ac:dyDescent="0.3">
      <c r="A159" s="10" t="s">
        <v>350</v>
      </c>
      <c r="B159" s="12">
        <v>17.607789</v>
      </c>
      <c r="C159" s="12">
        <v>8.0816660000000002</v>
      </c>
      <c r="D159" s="10" t="s">
        <v>351</v>
      </c>
      <c r="F159">
        <f t="shared" si="4"/>
        <v>17.607789</v>
      </c>
      <c r="G159">
        <f t="shared" si="5"/>
        <v>8.0816660000000002</v>
      </c>
    </row>
    <row r="160" spans="1:7" ht="33" x14ac:dyDescent="0.3">
      <c r="A160" s="10" t="s">
        <v>352</v>
      </c>
      <c r="B160" s="12">
        <v>-29.040835000000001</v>
      </c>
      <c r="C160" s="12">
        <v>167.954712</v>
      </c>
      <c r="D160" s="10" t="s">
        <v>353</v>
      </c>
      <c r="F160">
        <f t="shared" si="4"/>
        <v>-29.040835000000001</v>
      </c>
      <c r="G160">
        <f t="shared" si="5"/>
        <v>167.954712</v>
      </c>
    </row>
    <row r="161" spans="1:7" ht="16.5" x14ac:dyDescent="0.3">
      <c r="A161" s="10" t="s">
        <v>354</v>
      </c>
      <c r="B161" s="12">
        <v>9.0819989999999997</v>
      </c>
      <c r="C161" s="12">
        <v>8.6752769999999995</v>
      </c>
      <c r="D161" s="10" t="s">
        <v>355</v>
      </c>
      <c r="F161">
        <f t="shared" si="4"/>
        <v>9.0819989999999997</v>
      </c>
      <c r="G161">
        <f t="shared" si="5"/>
        <v>8.6752769999999995</v>
      </c>
    </row>
    <row r="162" spans="1:7" ht="16.5" x14ac:dyDescent="0.3">
      <c r="A162" s="10" t="s">
        <v>356</v>
      </c>
      <c r="B162" s="12">
        <v>12.865416</v>
      </c>
      <c r="C162" s="12">
        <v>-85.207228999999998</v>
      </c>
      <c r="D162" s="10" t="s">
        <v>357</v>
      </c>
      <c r="F162">
        <f t="shared" si="4"/>
        <v>12.865416</v>
      </c>
      <c r="G162">
        <f t="shared" si="5"/>
        <v>-85.207228999999998</v>
      </c>
    </row>
    <row r="163" spans="1:7" ht="33" x14ac:dyDescent="0.3">
      <c r="A163" s="10" t="s">
        <v>34</v>
      </c>
      <c r="B163" s="12">
        <v>52.132632999999998</v>
      </c>
      <c r="C163" s="12">
        <v>5.2912660000000002</v>
      </c>
      <c r="D163" s="10" t="s">
        <v>358</v>
      </c>
      <c r="F163">
        <f t="shared" si="4"/>
        <v>52.132632999999998</v>
      </c>
      <c r="G163">
        <f t="shared" si="5"/>
        <v>5.2912660000000002</v>
      </c>
    </row>
    <row r="164" spans="1:7" ht="16.5" x14ac:dyDescent="0.3">
      <c r="A164" s="11" t="s">
        <v>6</v>
      </c>
      <c r="B164" s="12">
        <v>60.472023999999998</v>
      </c>
      <c r="C164" s="12">
        <v>8.4689460000000008</v>
      </c>
      <c r="D164" s="10" t="s">
        <v>359</v>
      </c>
      <c r="F164">
        <f t="shared" si="4"/>
        <v>60.472023999999998</v>
      </c>
      <c r="G164">
        <f t="shared" si="5"/>
        <v>8.4689460000000008</v>
      </c>
    </row>
    <row r="165" spans="1:7" ht="16.5" x14ac:dyDescent="0.3">
      <c r="A165" s="10" t="s">
        <v>360</v>
      </c>
      <c r="B165" s="12">
        <v>28.394856999999998</v>
      </c>
      <c r="C165" s="12">
        <v>84.124008000000003</v>
      </c>
      <c r="D165" s="10" t="s">
        <v>361</v>
      </c>
      <c r="F165">
        <f t="shared" si="4"/>
        <v>28.394856999999998</v>
      </c>
      <c r="G165">
        <f t="shared" si="5"/>
        <v>84.124008000000003</v>
      </c>
    </row>
    <row r="166" spans="1:7" ht="16.5" x14ac:dyDescent="0.3">
      <c r="A166" s="10" t="s">
        <v>362</v>
      </c>
      <c r="B166" s="12">
        <v>-0.52277799999999996</v>
      </c>
      <c r="C166" s="12">
        <v>166.93150299999999</v>
      </c>
      <c r="D166" s="10" t="s">
        <v>363</v>
      </c>
      <c r="F166">
        <f t="shared" si="4"/>
        <v>-0.52277799999999996</v>
      </c>
      <c r="G166">
        <f t="shared" si="5"/>
        <v>166.93150299999999</v>
      </c>
    </row>
    <row r="167" spans="1:7" ht="16.5" x14ac:dyDescent="0.3">
      <c r="A167" s="10" t="s">
        <v>364</v>
      </c>
      <c r="B167" s="12">
        <v>-19.054445000000001</v>
      </c>
      <c r="C167" s="12">
        <v>-169.867233</v>
      </c>
      <c r="D167" s="10" t="s">
        <v>365</v>
      </c>
      <c r="F167">
        <f t="shared" si="4"/>
        <v>-19.054445000000001</v>
      </c>
      <c r="G167">
        <f t="shared" si="5"/>
        <v>-169.867233</v>
      </c>
    </row>
    <row r="168" spans="1:7" ht="33" x14ac:dyDescent="0.3">
      <c r="A168" s="10" t="s">
        <v>366</v>
      </c>
      <c r="B168" s="12">
        <v>-40.900556999999999</v>
      </c>
      <c r="C168" s="12">
        <v>174.88597100000001</v>
      </c>
      <c r="D168" s="10" t="s">
        <v>367</v>
      </c>
      <c r="F168">
        <f t="shared" si="4"/>
        <v>-40.900556999999999</v>
      </c>
      <c r="G168">
        <f t="shared" si="5"/>
        <v>174.88597100000001</v>
      </c>
    </row>
    <row r="169" spans="1:7" ht="16.5" x14ac:dyDescent="0.3">
      <c r="A169" s="10" t="s">
        <v>368</v>
      </c>
      <c r="B169" s="12">
        <v>21.512582999999999</v>
      </c>
      <c r="C169" s="12">
        <v>55.923254999999997</v>
      </c>
      <c r="D169" s="10" t="s">
        <v>369</v>
      </c>
      <c r="F169">
        <f t="shared" si="4"/>
        <v>21.512582999999999</v>
      </c>
      <c r="G169">
        <f t="shared" si="5"/>
        <v>55.923254999999997</v>
      </c>
    </row>
    <row r="170" spans="1:7" ht="16.5" x14ac:dyDescent="0.3">
      <c r="A170" s="10" t="s">
        <v>370</v>
      </c>
      <c r="B170" s="12">
        <v>8.5379810000000003</v>
      </c>
      <c r="C170" s="12">
        <v>-80.782127000000003</v>
      </c>
      <c r="D170" s="10" t="s">
        <v>371</v>
      </c>
      <c r="F170">
        <f t="shared" si="4"/>
        <v>8.5379810000000003</v>
      </c>
      <c r="G170">
        <f t="shared" si="5"/>
        <v>-80.782127000000003</v>
      </c>
    </row>
    <row r="171" spans="1:7" ht="16.5" x14ac:dyDescent="0.3">
      <c r="A171" s="10" t="s">
        <v>372</v>
      </c>
      <c r="B171" s="12">
        <v>-9.1899669999999993</v>
      </c>
      <c r="C171" s="12">
        <v>-75.015152</v>
      </c>
      <c r="D171" s="10" t="s">
        <v>373</v>
      </c>
      <c r="F171">
        <f t="shared" si="4"/>
        <v>-9.1899669999999993</v>
      </c>
      <c r="G171">
        <f t="shared" si="5"/>
        <v>-75.015152</v>
      </c>
    </row>
    <row r="172" spans="1:7" ht="49.5" x14ac:dyDescent="0.3">
      <c r="A172" s="10" t="s">
        <v>374</v>
      </c>
      <c r="B172" s="12">
        <v>-17.679742000000001</v>
      </c>
      <c r="C172" s="12">
        <v>-149.40684300000001</v>
      </c>
      <c r="D172" s="10" t="s">
        <v>375</v>
      </c>
      <c r="F172">
        <f t="shared" si="4"/>
        <v>-17.679742000000001</v>
      </c>
      <c r="G172">
        <f t="shared" si="5"/>
        <v>-149.40684300000001</v>
      </c>
    </row>
    <row r="173" spans="1:7" ht="33" x14ac:dyDescent="0.3">
      <c r="A173" s="10" t="s">
        <v>376</v>
      </c>
      <c r="B173" s="12">
        <v>-6.3149930000000003</v>
      </c>
      <c r="C173" s="12">
        <v>143.95554999999999</v>
      </c>
      <c r="D173" s="10" t="s">
        <v>377</v>
      </c>
      <c r="F173">
        <f t="shared" si="4"/>
        <v>-6.3149930000000003</v>
      </c>
      <c r="G173">
        <f t="shared" si="5"/>
        <v>143.95554999999999</v>
      </c>
    </row>
    <row r="174" spans="1:7" ht="33" x14ac:dyDescent="0.3">
      <c r="A174" s="10" t="s">
        <v>378</v>
      </c>
      <c r="B174" s="12">
        <v>12.879721</v>
      </c>
      <c r="C174" s="12">
        <v>121.774017</v>
      </c>
      <c r="D174" s="10" t="s">
        <v>379</v>
      </c>
      <c r="F174">
        <f t="shared" si="4"/>
        <v>12.879721</v>
      </c>
      <c r="G174">
        <f t="shared" si="5"/>
        <v>121.774017</v>
      </c>
    </row>
    <row r="175" spans="1:7" ht="16.5" x14ac:dyDescent="0.3">
      <c r="A175" s="10" t="s">
        <v>380</v>
      </c>
      <c r="B175" s="12">
        <v>30.375321</v>
      </c>
      <c r="C175" s="12">
        <v>69.345116000000004</v>
      </c>
      <c r="D175" s="10" t="s">
        <v>381</v>
      </c>
      <c r="F175">
        <f t="shared" si="4"/>
        <v>30.375321</v>
      </c>
      <c r="G175">
        <f t="shared" si="5"/>
        <v>69.345116000000004</v>
      </c>
    </row>
    <row r="176" spans="1:7" ht="16.5" x14ac:dyDescent="0.3">
      <c r="A176" s="10" t="s">
        <v>35</v>
      </c>
      <c r="B176" s="12">
        <v>51.919438</v>
      </c>
      <c r="C176" s="12">
        <v>19.145136000000001</v>
      </c>
      <c r="D176" s="10" t="s">
        <v>382</v>
      </c>
      <c r="F176">
        <f t="shared" si="4"/>
        <v>51.919438</v>
      </c>
      <c r="G176">
        <f t="shared" si="5"/>
        <v>19.145136000000001</v>
      </c>
    </row>
    <row r="177" spans="1:7" ht="49.5" x14ac:dyDescent="0.3">
      <c r="A177" s="10" t="s">
        <v>383</v>
      </c>
      <c r="B177" s="12">
        <v>46.941935999999998</v>
      </c>
      <c r="C177" s="12">
        <v>-56.27111</v>
      </c>
      <c r="D177" s="10" t="s">
        <v>384</v>
      </c>
      <c r="F177">
        <f t="shared" si="4"/>
        <v>46.941935999999998</v>
      </c>
      <c r="G177">
        <f t="shared" si="5"/>
        <v>-56.27111</v>
      </c>
    </row>
    <row r="178" spans="1:7" ht="33" x14ac:dyDescent="0.3">
      <c r="A178" s="10" t="s">
        <v>385</v>
      </c>
      <c r="B178" s="12">
        <v>-24.703614999999999</v>
      </c>
      <c r="C178" s="12">
        <v>-127.439308</v>
      </c>
      <c r="D178" s="10" t="s">
        <v>386</v>
      </c>
      <c r="F178">
        <f t="shared" si="4"/>
        <v>-24.703614999999999</v>
      </c>
      <c r="G178">
        <f t="shared" si="5"/>
        <v>-127.439308</v>
      </c>
    </row>
    <row r="179" spans="1:7" ht="33" x14ac:dyDescent="0.3">
      <c r="A179" s="10" t="s">
        <v>387</v>
      </c>
      <c r="B179" s="12">
        <v>18.220832999999999</v>
      </c>
      <c r="C179" s="12">
        <v>-66.590148999999997</v>
      </c>
      <c r="D179" s="10" t="s">
        <v>388</v>
      </c>
      <c r="F179">
        <f t="shared" si="4"/>
        <v>18.220832999999999</v>
      </c>
      <c r="G179">
        <f t="shared" si="5"/>
        <v>-66.590148999999997</v>
      </c>
    </row>
    <row r="180" spans="1:7" ht="66" x14ac:dyDescent="0.3">
      <c r="A180" s="10" t="s">
        <v>389</v>
      </c>
      <c r="B180" s="12">
        <v>31.952162000000001</v>
      </c>
      <c r="C180" s="12">
        <v>35.233153999999999</v>
      </c>
      <c r="D180" s="10" t="s">
        <v>390</v>
      </c>
      <c r="F180">
        <f t="shared" si="4"/>
        <v>31.952162000000001</v>
      </c>
      <c r="G180">
        <f t="shared" si="5"/>
        <v>35.233153999999999</v>
      </c>
    </row>
    <row r="181" spans="1:7" ht="16.5" x14ac:dyDescent="0.3">
      <c r="A181" s="10" t="s">
        <v>7</v>
      </c>
      <c r="B181" s="12">
        <v>39.399872000000002</v>
      </c>
      <c r="C181" s="12">
        <v>-8.2244539999999997</v>
      </c>
      <c r="D181" s="10" t="s">
        <v>391</v>
      </c>
      <c r="F181">
        <f t="shared" si="4"/>
        <v>39.399872000000002</v>
      </c>
      <c r="G181">
        <f t="shared" si="5"/>
        <v>-8.2244539999999997</v>
      </c>
    </row>
    <row r="182" spans="1:7" ht="16.5" x14ac:dyDescent="0.3">
      <c r="A182" s="10" t="s">
        <v>392</v>
      </c>
      <c r="B182" s="12">
        <v>7.5149800000000004</v>
      </c>
      <c r="C182" s="12">
        <v>134.58251999999999</v>
      </c>
      <c r="D182" s="10" t="s">
        <v>393</v>
      </c>
      <c r="F182">
        <f t="shared" si="4"/>
        <v>7.5149800000000004</v>
      </c>
      <c r="G182">
        <f t="shared" si="5"/>
        <v>134.58251999999999</v>
      </c>
    </row>
    <row r="183" spans="1:7" ht="16.5" x14ac:dyDescent="0.3">
      <c r="A183" s="10" t="s">
        <v>394</v>
      </c>
      <c r="B183" s="12">
        <v>-23.442502999999999</v>
      </c>
      <c r="C183" s="12">
        <v>-58.443832</v>
      </c>
      <c r="D183" s="10" t="s">
        <v>395</v>
      </c>
      <c r="F183">
        <f t="shared" si="4"/>
        <v>-23.442502999999999</v>
      </c>
      <c r="G183">
        <f t="shared" si="5"/>
        <v>-58.443832</v>
      </c>
    </row>
    <row r="184" spans="1:7" ht="16.5" x14ac:dyDescent="0.3">
      <c r="A184" s="10" t="s">
        <v>396</v>
      </c>
      <c r="B184" s="12">
        <v>25.354825999999999</v>
      </c>
      <c r="C184" s="12">
        <v>51.183883999999999</v>
      </c>
      <c r="D184" s="10" t="s">
        <v>397</v>
      </c>
      <c r="F184">
        <f t="shared" si="4"/>
        <v>25.354825999999999</v>
      </c>
      <c r="G184">
        <f t="shared" si="5"/>
        <v>51.183883999999999</v>
      </c>
    </row>
    <row r="185" spans="1:7" ht="16.5" x14ac:dyDescent="0.3">
      <c r="A185" s="10" t="s">
        <v>398</v>
      </c>
      <c r="B185" s="12">
        <v>-21.115141000000001</v>
      </c>
      <c r="C185" s="12">
        <v>55.536383999999998</v>
      </c>
      <c r="D185" s="10" t="s">
        <v>399</v>
      </c>
      <c r="F185">
        <f t="shared" si="4"/>
        <v>-21.115141000000001</v>
      </c>
      <c r="G185">
        <f t="shared" si="5"/>
        <v>55.536383999999998</v>
      </c>
    </row>
    <row r="186" spans="1:7" ht="16.5" x14ac:dyDescent="0.3">
      <c r="A186" s="10" t="s">
        <v>400</v>
      </c>
      <c r="B186" s="12">
        <v>45.943161000000003</v>
      </c>
      <c r="C186" s="12">
        <v>24.966760000000001</v>
      </c>
      <c r="D186" s="10" t="s">
        <v>401</v>
      </c>
      <c r="F186">
        <f t="shared" si="4"/>
        <v>45.943161000000003</v>
      </c>
      <c r="G186">
        <f t="shared" si="5"/>
        <v>24.966760000000001</v>
      </c>
    </row>
    <row r="187" spans="1:7" ht="16.5" x14ac:dyDescent="0.3">
      <c r="A187" s="10" t="s">
        <v>402</v>
      </c>
      <c r="B187" s="12">
        <v>44.016520999999997</v>
      </c>
      <c r="C187" s="12">
        <v>21.005859000000001</v>
      </c>
      <c r="D187" s="10" t="s">
        <v>403</v>
      </c>
      <c r="F187">
        <f t="shared" si="4"/>
        <v>44.016520999999997</v>
      </c>
      <c r="G187">
        <f t="shared" si="5"/>
        <v>21.005859000000001</v>
      </c>
    </row>
    <row r="188" spans="1:7" ht="16.5" x14ac:dyDescent="0.3">
      <c r="A188" s="10" t="s">
        <v>404</v>
      </c>
      <c r="B188" s="12">
        <v>61.524009999999997</v>
      </c>
      <c r="C188" s="12">
        <v>105.31875599999999</v>
      </c>
      <c r="D188" s="10" t="s">
        <v>405</v>
      </c>
      <c r="F188">
        <f t="shared" si="4"/>
        <v>61.524009999999997</v>
      </c>
      <c r="G188">
        <f t="shared" si="5"/>
        <v>105.31875599999999</v>
      </c>
    </row>
    <row r="189" spans="1:7" ht="16.5" x14ac:dyDescent="0.3">
      <c r="A189" s="10" t="s">
        <v>406</v>
      </c>
      <c r="B189" s="12">
        <v>-1.9402779999999999</v>
      </c>
      <c r="C189" s="12">
        <v>29.873888000000001</v>
      </c>
      <c r="D189" s="10" t="s">
        <v>407</v>
      </c>
      <c r="F189">
        <f t="shared" si="4"/>
        <v>-1.9402779999999999</v>
      </c>
      <c r="G189">
        <f t="shared" si="5"/>
        <v>29.873888000000001</v>
      </c>
    </row>
    <row r="190" spans="1:7" ht="33" x14ac:dyDescent="0.3">
      <c r="A190" s="10" t="s">
        <v>408</v>
      </c>
      <c r="B190" s="12">
        <v>23.885942</v>
      </c>
      <c r="C190" s="12">
        <v>45.079161999999997</v>
      </c>
      <c r="D190" s="10" t="s">
        <v>409</v>
      </c>
      <c r="F190">
        <f t="shared" si="4"/>
        <v>23.885942</v>
      </c>
      <c r="G190">
        <f t="shared" si="5"/>
        <v>45.079161999999997</v>
      </c>
    </row>
    <row r="191" spans="1:7" ht="16.5" x14ac:dyDescent="0.3">
      <c r="A191" s="10" t="s">
        <v>410</v>
      </c>
      <c r="B191" s="12">
        <v>-9.6457099999999993</v>
      </c>
      <c r="C191" s="12">
        <v>160.156194</v>
      </c>
      <c r="D191" s="10" t="s">
        <v>411</v>
      </c>
      <c r="F191">
        <f t="shared" si="4"/>
        <v>-9.6457099999999993</v>
      </c>
      <c r="G191">
        <f t="shared" si="5"/>
        <v>160.156194</v>
      </c>
    </row>
    <row r="192" spans="1:7" ht="16.5" x14ac:dyDescent="0.3">
      <c r="A192" s="10" t="s">
        <v>412</v>
      </c>
      <c r="B192" s="12">
        <v>-4.6795739999999997</v>
      </c>
      <c r="C192" s="12">
        <v>55.491976999999999</v>
      </c>
      <c r="D192" s="10" t="s">
        <v>413</v>
      </c>
      <c r="F192">
        <f t="shared" si="4"/>
        <v>-4.6795739999999997</v>
      </c>
      <c r="G192">
        <f t="shared" si="5"/>
        <v>55.491976999999999</v>
      </c>
    </row>
    <row r="193" spans="1:7" ht="16.5" x14ac:dyDescent="0.3">
      <c r="A193" s="10" t="s">
        <v>414</v>
      </c>
      <c r="B193" s="12">
        <v>12.862807</v>
      </c>
      <c r="C193" s="12">
        <v>30.217635999999999</v>
      </c>
      <c r="D193" s="10" t="s">
        <v>415</v>
      </c>
      <c r="F193">
        <f t="shared" si="4"/>
        <v>12.862807</v>
      </c>
      <c r="G193">
        <f t="shared" si="5"/>
        <v>30.217635999999999</v>
      </c>
    </row>
    <row r="194" spans="1:7" ht="16.5" x14ac:dyDescent="0.3">
      <c r="A194" s="10" t="s">
        <v>17</v>
      </c>
      <c r="B194" s="12">
        <v>60.128160999999999</v>
      </c>
      <c r="C194" s="12">
        <v>18.643501000000001</v>
      </c>
      <c r="D194" s="10" t="s">
        <v>416</v>
      </c>
      <c r="F194">
        <f t="shared" ref="F194:F245" si="6">_xlfn.NUMBERVALUE(B194,",")</f>
        <v>60.128160999999999</v>
      </c>
      <c r="G194">
        <f t="shared" ref="G194:G245" si="7">_xlfn.NUMBERVALUE(C194,",")</f>
        <v>18.643501000000001</v>
      </c>
    </row>
    <row r="195" spans="1:7" ht="16.5" x14ac:dyDescent="0.3">
      <c r="A195" s="10" t="s">
        <v>417</v>
      </c>
      <c r="B195" s="12">
        <v>1.3520829999999999</v>
      </c>
      <c r="C195" s="12">
        <v>103.819836</v>
      </c>
      <c r="D195" s="10" t="s">
        <v>418</v>
      </c>
      <c r="F195">
        <f t="shared" si="6"/>
        <v>1.3520829999999999</v>
      </c>
      <c r="G195">
        <f t="shared" si="7"/>
        <v>103.819836</v>
      </c>
    </row>
    <row r="196" spans="1:7" ht="16.5" x14ac:dyDescent="0.3">
      <c r="A196" s="10" t="s">
        <v>419</v>
      </c>
      <c r="B196" s="12">
        <v>-24.143474000000001</v>
      </c>
      <c r="C196" s="12">
        <v>-10.030696000000001</v>
      </c>
      <c r="D196" s="10" t="s">
        <v>420</v>
      </c>
      <c r="F196">
        <f t="shared" si="6"/>
        <v>-24.143474000000001</v>
      </c>
      <c r="G196">
        <f t="shared" si="7"/>
        <v>-10.030696000000001</v>
      </c>
    </row>
    <row r="197" spans="1:7" ht="16.5" x14ac:dyDescent="0.3">
      <c r="A197" s="10" t="s">
        <v>9</v>
      </c>
      <c r="B197" s="12">
        <v>46.151240999999999</v>
      </c>
      <c r="C197" s="12">
        <v>14.995463000000001</v>
      </c>
      <c r="D197" s="10" t="s">
        <v>421</v>
      </c>
      <c r="F197">
        <f t="shared" si="6"/>
        <v>46.151240999999999</v>
      </c>
      <c r="G197">
        <f t="shared" si="7"/>
        <v>14.995463000000001</v>
      </c>
    </row>
    <row r="198" spans="1:7" ht="49.5" x14ac:dyDescent="0.3">
      <c r="A198" s="10" t="s">
        <v>422</v>
      </c>
      <c r="B198" s="12">
        <v>77.553604000000007</v>
      </c>
      <c r="C198" s="12">
        <v>23.670272000000001</v>
      </c>
      <c r="D198" s="10" t="s">
        <v>423</v>
      </c>
      <c r="F198">
        <f t="shared" si="6"/>
        <v>77.553604000000007</v>
      </c>
      <c r="G198">
        <f t="shared" si="7"/>
        <v>23.670272000000001</v>
      </c>
    </row>
    <row r="199" spans="1:7" ht="16.5" x14ac:dyDescent="0.3">
      <c r="A199" s="10" t="s">
        <v>424</v>
      </c>
      <c r="B199" s="12">
        <v>48.669026000000002</v>
      </c>
      <c r="C199" s="12">
        <v>19.699024000000001</v>
      </c>
      <c r="D199" s="10" t="s">
        <v>425</v>
      </c>
      <c r="F199">
        <f t="shared" si="6"/>
        <v>48.669026000000002</v>
      </c>
      <c r="G199">
        <f t="shared" si="7"/>
        <v>19.699024000000001</v>
      </c>
    </row>
    <row r="200" spans="1:7" ht="33" x14ac:dyDescent="0.3">
      <c r="A200" s="10" t="s">
        <v>426</v>
      </c>
      <c r="B200" s="12">
        <v>8.4605549999999994</v>
      </c>
      <c r="C200" s="12">
        <v>-11.779889000000001</v>
      </c>
      <c r="D200" s="10" t="s">
        <v>427</v>
      </c>
      <c r="F200">
        <f t="shared" si="6"/>
        <v>8.4605549999999994</v>
      </c>
      <c r="G200">
        <f t="shared" si="7"/>
        <v>-11.779889000000001</v>
      </c>
    </row>
    <row r="201" spans="1:7" ht="33" x14ac:dyDescent="0.3">
      <c r="A201" s="10" t="s">
        <v>36</v>
      </c>
      <c r="B201" s="12">
        <v>43.942360000000001</v>
      </c>
      <c r="C201" s="12">
        <v>12.457777</v>
      </c>
      <c r="D201" s="10" t="s">
        <v>428</v>
      </c>
      <c r="F201">
        <f t="shared" si="6"/>
        <v>43.942360000000001</v>
      </c>
      <c r="G201">
        <f t="shared" si="7"/>
        <v>12.457777</v>
      </c>
    </row>
    <row r="202" spans="1:7" ht="16.5" x14ac:dyDescent="0.3">
      <c r="A202" s="10" t="s">
        <v>429</v>
      </c>
      <c r="B202" s="12">
        <v>14.497401</v>
      </c>
      <c r="C202" s="12">
        <v>-14.452362000000001</v>
      </c>
      <c r="D202" s="10" t="s">
        <v>430</v>
      </c>
      <c r="F202">
        <f t="shared" si="6"/>
        <v>14.497401</v>
      </c>
      <c r="G202">
        <f t="shared" si="7"/>
        <v>-14.452362000000001</v>
      </c>
    </row>
    <row r="203" spans="1:7" ht="16.5" x14ac:dyDescent="0.3">
      <c r="A203" s="10" t="s">
        <v>431</v>
      </c>
      <c r="B203" s="12">
        <v>5.1521489999999996</v>
      </c>
      <c r="C203" s="12">
        <v>46.199615999999999</v>
      </c>
      <c r="D203" s="10" t="s">
        <v>432</v>
      </c>
      <c r="F203">
        <f t="shared" si="6"/>
        <v>5.1521489999999996</v>
      </c>
      <c r="G203">
        <f t="shared" si="7"/>
        <v>46.199615999999999</v>
      </c>
    </row>
    <row r="204" spans="1:7" ht="16.5" x14ac:dyDescent="0.3">
      <c r="A204" s="10" t="s">
        <v>10</v>
      </c>
      <c r="B204" s="12">
        <v>3.919305</v>
      </c>
      <c r="C204" s="12">
        <v>-56.027782999999999</v>
      </c>
      <c r="D204" s="10" t="s">
        <v>433</v>
      </c>
      <c r="F204">
        <f t="shared" si="6"/>
        <v>3.919305</v>
      </c>
      <c r="G204">
        <f t="shared" si="7"/>
        <v>-56.027782999999999</v>
      </c>
    </row>
    <row r="205" spans="1:7" ht="49.5" x14ac:dyDescent="0.3">
      <c r="A205" s="10" t="s">
        <v>434</v>
      </c>
      <c r="B205" s="12">
        <v>0.18636</v>
      </c>
      <c r="C205" s="12">
        <v>6.6130810000000002</v>
      </c>
      <c r="D205" s="10" t="s">
        <v>435</v>
      </c>
      <c r="F205">
        <f t="shared" si="6"/>
        <v>0.18636</v>
      </c>
      <c r="G205">
        <f t="shared" si="7"/>
        <v>6.6130810000000002</v>
      </c>
    </row>
    <row r="206" spans="1:7" ht="16.5" x14ac:dyDescent="0.3">
      <c r="A206" s="10" t="s">
        <v>436</v>
      </c>
      <c r="B206" s="12">
        <v>13.794185000000001</v>
      </c>
      <c r="C206" s="12">
        <v>-88.896529999999998</v>
      </c>
      <c r="D206" s="10" t="s">
        <v>437</v>
      </c>
      <c r="F206">
        <f t="shared" si="6"/>
        <v>13.794185000000001</v>
      </c>
      <c r="G206">
        <f t="shared" si="7"/>
        <v>-88.896529999999998</v>
      </c>
    </row>
    <row r="207" spans="1:7" ht="16.5" x14ac:dyDescent="0.3">
      <c r="A207" s="10" t="s">
        <v>438</v>
      </c>
      <c r="B207" s="12">
        <v>34.802075000000002</v>
      </c>
      <c r="C207" s="12">
        <v>38.996814999999998</v>
      </c>
      <c r="D207" s="10" t="s">
        <v>439</v>
      </c>
      <c r="F207">
        <f t="shared" si="6"/>
        <v>34.802075000000002</v>
      </c>
      <c r="G207">
        <f t="shared" si="7"/>
        <v>38.996814999999998</v>
      </c>
    </row>
    <row r="208" spans="1:7" ht="16.5" x14ac:dyDescent="0.3">
      <c r="A208" s="10" t="s">
        <v>440</v>
      </c>
      <c r="B208" s="12">
        <v>-26.522503</v>
      </c>
      <c r="C208" s="12">
        <v>31.465865999999998</v>
      </c>
      <c r="D208" s="10" t="s">
        <v>441</v>
      </c>
      <c r="F208">
        <f t="shared" si="6"/>
        <v>-26.522503</v>
      </c>
      <c r="G208">
        <f t="shared" si="7"/>
        <v>31.465865999999998</v>
      </c>
    </row>
    <row r="209" spans="1:7" ht="49.5" x14ac:dyDescent="0.3">
      <c r="A209" s="10" t="s">
        <v>442</v>
      </c>
      <c r="B209" s="12">
        <v>21.694025</v>
      </c>
      <c r="C209" s="12">
        <v>-71.797927999999999</v>
      </c>
      <c r="D209" s="10" t="s">
        <v>443</v>
      </c>
      <c r="F209">
        <f t="shared" si="6"/>
        <v>21.694025</v>
      </c>
      <c r="G209">
        <f t="shared" si="7"/>
        <v>-71.797927999999999</v>
      </c>
    </row>
    <row r="210" spans="1:7" ht="16.5" x14ac:dyDescent="0.3">
      <c r="A210" s="10" t="s">
        <v>444</v>
      </c>
      <c r="B210" s="12">
        <v>15.454166000000001</v>
      </c>
      <c r="C210" s="12">
        <v>18.732206999999999</v>
      </c>
      <c r="D210" s="10" t="s">
        <v>445</v>
      </c>
      <c r="F210">
        <f t="shared" si="6"/>
        <v>15.454166000000001</v>
      </c>
      <c r="G210">
        <f t="shared" si="7"/>
        <v>18.732206999999999</v>
      </c>
    </row>
    <row r="211" spans="1:7" ht="66" x14ac:dyDescent="0.3">
      <c r="A211" s="10" t="s">
        <v>446</v>
      </c>
      <c r="B211" s="12">
        <v>-49.280366000000001</v>
      </c>
      <c r="C211" s="12">
        <v>69.348557</v>
      </c>
      <c r="D211" s="10" t="s">
        <v>447</v>
      </c>
      <c r="F211">
        <f t="shared" si="6"/>
        <v>-49.280366000000001</v>
      </c>
      <c r="G211">
        <f t="shared" si="7"/>
        <v>69.348557</v>
      </c>
    </row>
    <row r="212" spans="1:7" ht="16.5" x14ac:dyDescent="0.3">
      <c r="A212" s="10" t="s">
        <v>448</v>
      </c>
      <c r="B212" s="12">
        <v>8.6195430000000002</v>
      </c>
      <c r="C212" s="12">
        <v>0.82478200000000002</v>
      </c>
      <c r="D212" s="10" t="s">
        <v>449</v>
      </c>
      <c r="F212">
        <f t="shared" si="6"/>
        <v>8.6195430000000002</v>
      </c>
      <c r="G212">
        <f t="shared" si="7"/>
        <v>0.82478200000000002</v>
      </c>
    </row>
    <row r="213" spans="1:7" ht="16.5" x14ac:dyDescent="0.3">
      <c r="A213" s="10" t="s">
        <v>450</v>
      </c>
      <c r="B213" s="12">
        <v>15.870032</v>
      </c>
      <c r="C213" s="12">
        <v>100.992541</v>
      </c>
      <c r="D213" s="10" t="s">
        <v>451</v>
      </c>
      <c r="F213">
        <f t="shared" si="6"/>
        <v>15.870032</v>
      </c>
      <c r="G213">
        <f t="shared" si="7"/>
        <v>100.992541</v>
      </c>
    </row>
    <row r="214" spans="1:7" ht="33" x14ac:dyDescent="0.3">
      <c r="A214" s="10" t="s">
        <v>452</v>
      </c>
      <c r="B214" s="12">
        <v>38.861033999999997</v>
      </c>
      <c r="C214" s="12">
        <v>71.276093000000003</v>
      </c>
      <c r="D214" s="10" t="s">
        <v>453</v>
      </c>
      <c r="F214">
        <f t="shared" si="6"/>
        <v>38.861033999999997</v>
      </c>
      <c r="G214">
        <f t="shared" si="7"/>
        <v>71.276093000000003</v>
      </c>
    </row>
    <row r="215" spans="1:7" ht="16.5" x14ac:dyDescent="0.3">
      <c r="A215" s="10" t="s">
        <v>454</v>
      </c>
      <c r="B215" s="12">
        <v>-8.9673630000000006</v>
      </c>
      <c r="C215" s="12">
        <v>-171.85588100000001</v>
      </c>
      <c r="D215" s="10" t="s">
        <v>455</v>
      </c>
      <c r="F215">
        <f t="shared" si="6"/>
        <v>-8.9673630000000006</v>
      </c>
      <c r="G215">
        <f t="shared" si="7"/>
        <v>-171.85588100000001</v>
      </c>
    </row>
    <row r="216" spans="1:7" ht="33" x14ac:dyDescent="0.3">
      <c r="A216" s="10" t="s">
        <v>456</v>
      </c>
      <c r="B216" s="12">
        <v>-8.8742169999999998</v>
      </c>
      <c r="C216" s="12">
        <v>125.72753899999999</v>
      </c>
      <c r="D216" s="10" t="s">
        <v>457</v>
      </c>
      <c r="F216">
        <f t="shared" si="6"/>
        <v>-8.8742169999999998</v>
      </c>
      <c r="G216">
        <f t="shared" si="7"/>
        <v>125.72753899999999</v>
      </c>
    </row>
    <row r="217" spans="1:7" ht="33" x14ac:dyDescent="0.3">
      <c r="A217" s="10" t="s">
        <v>458</v>
      </c>
      <c r="B217" s="12">
        <v>38.969718999999998</v>
      </c>
      <c r="C217" s="12">
        <v>59.556277999999999</v>
      </c>
      <c r="D217" s="10" t="s">
        <v>459</v>
      </c>
      <c r="F217">
        <f t="shared" si="6"/>
        <v>38.969718999999998</v>
      </c>
      <c r="G217">
        <f t="shared" si="7"/>
        <v>59.556277999999999</v>
      </c>
    </row>
    <row r="218" spans="1:7" ht="16.5" x14ac:dyDescent="0.3">
      <c r="A218" s="10" t="s">
        <v>460</v>
      </c>
      <c r="B218" s="12">
        <v>33.886916999999997</v>
      </c>
      <c r="C218" s="12">
        <v>9.5374990000000004</v>
      </c>
      <c r="D218" s="10" t="s">
        <v>461</v>
      </c>
      <c r="F218">
        <f t="shared" si="6"/>
        <v>33.886916999999997</v>
      </c>
      <c r="G218">
        <f t="shared" si="7"/>
        <v>9.5374990000000004</v>
      </c>
    </row>
    <row r="219" spans="1:7" ht="16.5" x14ac:dyDescent="0.3">
      <c r="A219" s="10" t="s">
        <v>462</v>
      </c>
      <c r="B219" s="12">
        <v>-21.178985999999998</v>
      </c>
      <c r="C219" s="12">
        <v>-175.19824199999999</v>
      </c>
      <c r="D219" s="10" t="s">
        <v>463</v>
      </c>
      <c r="F219">
        <f t="shared" si="6"/>
        <v>-21.178985999999998</v>
      </c>
      <c r="G219">
        <f t="shared" si="7"/>
        <v>-175.19824199999999</v>
      </c>
    </row>
    <row r="220" spans="1:7" ht="33" x14ac:dyDescent="0.3">
      <c r="A220" s="10" t="s">
        <v>464</v>
      </c>
      <c r="B220" s="12">
        <v>38.963745000000003</v>
      </c>
      <c r="C220" s="12">
        <v>35.243321999999999</v>
      </c>
      <c r="D220" s="10" t="s">
        <v>465</v>
      </c>
      <c r="F220">
        <f t="shared" si="6"/>
        <v>38.963745000000003</v>
      </c>
      <c r="G220">
        <f t="shared" si="7"/>
        <v>35.243321999999999</v>
      </c>
    </row>
    <row r="221" spans="1:7" ht="49.5" x14ac:dyDescent="0.3">
      <c r="A221" s="10" t="s">
        <v>466</v>
      </c>
      <c r="B221" s="12">
        <v>10.691803</v>
      </c>
      <c r="C221" s="12">
        <v>-61.222503000000003</v>
      </c>
      <c r="D221" s="10" t="s">
        <v>467</v>
      </c>
      <c r="F221">
        <f t="shared" si="6"/>
        <v>10.691803</v>
      </c>
      <c r="G221">
        <f t="shared" si="7"/>
        <v>-61.222503000000003</v>
      </c>
    </row>
    <row r="222" spans="1:7" ht="16.5" x14ac:dyDescent="0.3">
      <c r="A222" s="10" t="s">
        <v>468</v>
      </c>
      <c r="B222" s="12">
        <v>-7.1095350000000002</v>
      </c>
      <c r="C222" s="12">
        <v>177.64932999999999</v>
      </c>
      <c r="D222" s="10" t="s">
        <v>469</v>
      </c>
      <c r="F222">
        <f t="shared" si="6"/>
        <v>-7.1095350000000002</v>
      </c>
      <c r="G222">
        <f t="shared" si="7"/>
        <v>177.64932999999999</v>
      </c>
    </row>
    <row r="223" spans="1:7" ht="16.5" x14ac:dyDescent="0.3">
      <c r="A223" s="10" t="s">
        <v>470</v>
      </c>
      <c r="B223" s="12">
        <v>23.69781</v>
      </c>
      <c r="C223" s="12">
        <v>120.960515</v>
      </c>
      <c r="D223" s="10" t="s">
        <v>471</v>
      </c>
      <c r="F223">
        <f t="shared" si="6"/>
        <v>23.69781</v>
      </c>
      <c r="G223">
        <f t="shared" si="7"/>
        <v>120.960515</v>
      </c>
    </row>
    <row r="224" spans="1:7" ht="16.5" x14ac:dyDescent="0.3">
      <c r="A224" s="10" t="s">
        <v>472</v>
      </c>
      <c r="B224" s="12">
        <v>-6.3690280000000001</v>
      </c>
      <c r="C224" s="12">
        <v>34.888821999999998</v>
      </c>
      <c r="D224" s="10" t="s">
        <v>473</v>
      </c>
      <c r="F224">
        <f t="shared" si="6"/>
        <v>-6.3690280000000001</v>
      </c>
      <c r="G224">
        <f t="shared" si="7"/>
        <v>34.888821999999998</v>
      </c>
    </row>
    <row r="225" spans="1:7" ht="16.5" x14ac:dyDescent="0.3">
      <c r="A225" s="10" t="s">
        <v>20</v>
      </c>
      <c r="B225" s="12">
        <v>48.379432999999999</v>
      </c>
      <c r="C225" s="12">
        <v>31.165579999999999</v>
      </c>
      <c r="D225" s="10" t="s">
        <v>474</v>
      </c>
      <c r="F225">
        <f t="shared" si="6"/>
        <v>48.379432999999999</v>
      </c>
      <c r="G225">
        <f t="shared" si="7"/>
        <v>31.165579999999999</v>
      </c>
    </row>
    <row r="226" spans="1:7" ht="16.5" x14ac:dyDescent="0.3">
      <c r="A226" s="10" t="s">
        <v>475</v>
      </c>
      <c r="B226" s="12">
        <v>1.3733329999999999</v>
      </c>
      <c r="C226" s="12">
        <v>32.290275000000001</v>
      </c>
      <c r="D226" s="10" t="s">
        <v>476</v>
      </c>
      <c r="F226">
        <f t="shared" si="6"/>
        <v>1.3733329999999999</v>
      </c>
      <c r="G226">
        <f t="shared" si="7"/>
        <v>32.290275000000001</v>
      </c>
    </row>
    <row r="227" spans="1:7" ht="82.5" x14ac:dyDescent="0.3">
      <c r="A227" s="10" t="s">
        <v>477</v>
      </c>
      <c r="B227" s="12">
        <v>0</v>
      </c>
      <c r="C227" s="12">
        <v>0</v>
      </c>
      <c r="D227" s="10" t="s">
        <v>478</v>
      </c>
      <c r="F227">
        <f t="shared" si="6"/>
        <v>0</v>
      </c>
      <c r="G227">
        <f t="shared" si="7"/>
        <v>0</v>
      </c>
    </row>
    <row r="228" spans="1:7" ht="16.5" x14ac:dyDescent="0.3">
      <c r="A228" s="10" t="s">
        <v>479</v>
      </c>
      <c r="B228" s="12">
        <v>37.090240000000001</v>
      </c>
      <c r="C228" s="12">
        <v>-95.712890999999999</v>
      </c>
      <c r="D228" s="10" t="s">
        <v>479</v>
      </c>
      <c r="F228">
        <f t="shared" si="6"/>
        <v>37.090240000000001</v>
      </c>
      <c r="G228">
        <f t="shared" si="7"/>
        <v>-95.712890999999999</v>
      </c>
    </row>
    <row r="229" spans="1:7" ht="16.5" x14ac:dyDescent="0.3">
      <c r="A229" s="10" t="s">
        <v>480</v>
      </c>
      <c r="B229" s="12">
        <v>-32.522779</v>
      </c>
      <c r="C229" s="12">
        <v>-55.765835000000003</v>
      </c>
      <c r="D229" s="10" t="s">
        <v>481</v>
      </c>
      <c r="F229">
        <f t="shared" si="6"/>
        <v>-32.522779</v>
      </c>
      <c r="G229">
        <f t="shared" si="7"/>
        <v>-55.765835000000003</v>
      </c>
    </row>
    <row r="230" spans="1:7" ht="16.5" x14ac:dyDescent="0.3">
      <c r="A230" s="10" t="s">
        <v>482</v>
      </c>
      <c r="B230" s="12">
        <v>41.377490999999999</v>
      </c>
      <c r="C230" s="12">
        <v>64.585262</v>
      </c>
      <c r="D230" s="10" t="s">
        <v>483</v>
      </c>
      <c r="F230">
        <f t="shared" si="6"/>
        <v>41.377490999999999</v>
      </c>
      <c r="G230">
        <f t="shared" si="7"/>
        <v>64.585262</v>
      </c>
    </row>
    <row r="231" spans="1:7" ht="33" x14ac:dyDescent="0.3">
      <c r="A231" s="10" t="s">
        <v>484</v>
      </c>
      <c r="B231" s="12">
        <v>41.902915999999998</v>
      </c>
      <c r="C231" s="12">
        <v>12.453389</v>
      </c>
      <c r="D231" s="10" t="s">
        <v>485</v>
      </c>
      <c r="F231">
        <f t="shared" si="6"/>
        <v>41.902915999999998</v>
      </c>
      <c r="G231">
        <f t="shared" si="7"/>
        <v>12.453389</v>
      </c>
    </row>
    <row r="232" spans="1:7" ht="66" x14ac:dyDescent="0.3">
      <c r="A232" s="10" t="s">
        <v>486</v>
      </c>
      <c r="B232" s="12">
        <v>12.984305000000001</v>
      </c>
      <c r="C232" s="12">
        <v>-61.287227999999999</v>
      </c>
      <c r="D232" s="10" t="s">
        <v>487</v>
      </c>
      <c r="F232">
        <f t="shared" si="6"/>
        <v>12.984305000000001</v>
      </c>
      <c r="G232">
        <f t="shared" si="7"/>
        <v>-61.287227999999999</v>
      </c>
    </row>
    <row r="233" spans="1:7" ht="16.5" x14ac:dyDescent="0.3">
      <c r="A233" s="10" t="s">
        <v>488</v>
      </c>
      <c r="B233" s="12">
        <v>6.4237500000000001</v>
      </c>
      <c r="C233" s="12">
        <v>-66.589730000000003</v>
      </c>
      <c r="D233" s="10" t="s">
        <v>489</v>
      </c>
      <c r="F233">
        <f t="shared" si="6"/>
        <v>6.4237500000000001</v>
      </c>
      <c r="G233">
        <f t="shared" si="7"/>
        <v>-66.589730000000003</v>
      </c>
    </row>
    <row r="234" spans="1:7" ht="49.5" x14ac:dyDescent="0.3">
      <c r="A234" s="10" t="s">
        <v>490</v>
      </c>
      <c r="B234" s="12">
        <v>18.420694999999998</v>
      </c>
      <c r="C234" s="12">
        <v>-64.639967999999996</v>
      </c>
      <c r="D234" s="10" t="s">
        <v>491</v>
      </c>
      <c r="F234">
        <f t="shared" si="6"/>
        <v>18.420694999999998</v>
      </c>
      <c r="G234">
        <f t="shared" si="7"/>
        <v>-64.639967999999996</v>
      </c>
    </row>
    <row r="235" spans="1:7" ht="66" x14ac:dyDescent="0.3">
      <c r="A235" s="10" t="s">
        <v>492</v>
      </c>
      <c r="B235" s="12">
        <v>18.335764999999999</v>
      </c>
      <c r="C235" s="12">
        <v>-64.896334999999993</v>
      </c>
      <c r="D235" s="10" t="s">
        <v>493</v>
      </c>
      <c r="F235">
        <f t="shared" si="6"/>
        <v>18.335764999999999</v>
      </c>
      <c r="G235">
        <f t="shared" si="7"/>
        <v>-64.896334999999993</v>
      </c>
    </row>
    <row r="236" spans="1:7" ht="16.5" x14ac:dyDescent="0.3">
      <c r="A236" s="10" t="s">
        <v>494</v>
      </c>
      <c r="B236" s="12">
        <v>14.058324000000001</v>
      </c>
      <c r="C236" s="12">
        <v>108.277199</v>
      </c>
      <c r="D236" s="10" t="s">
        <v>495</v>
      </c>
      <c r="F236">
        <f t="shared" si="6"/>
        <v>14.058324000000001</v>
      </c>
      <c r="G236">
        <f t="shared" si="7"/>
        <v>108.277199</v>
      </c>
    </row>
    <row r="237" spans="1:7" ht="16.5" x14ac:dyDescent="0.3">
      <c r="A237" s="10" t="s">
        <v>496</v>
      </c>
      <c r="B237" s="12">
        <v>-15.376706</v>
      </c>
      <c r="C237" s="12">
        <v>166.959158</v>
      </c>
      <c r="D237" s="10" t="s">
        <v>497</v>
      </c>
      <c r="F237">
        <f t="shared" si="6"/>
        <v>-15.376706</v>
      </c>
      <c r="G237">
        <f t="shared" si="7"/>
        <v>166.959158</v>
      </c>
    </row>
    <row r="238" spans="1:7" ht="33" x14ac:dyDescent="0.3">
      <c r="A238" s="10" t="s">
        <v>498</v>
      </c>
      <c r="B238" s="12">
        <v>-13.768751999999999</v>
      </c>
      <c r="C238" s="12">
        <v>-177.15609699999999</v>
      </c>
      <c r="D238" s="10" t="s">
        <v>499</v>
      </c>
      <c r="F238">
        <f t="shared" si="6"/>
        <v>-13.768751999999999</v>
      </c>
      <c r="G238">
        <f t="shared" si="7"/>
        <v>-177.15609699999999</v>
      </c>
    </row>
    <row r="239" spans="1:7" ht="16.5" x14ac:dyDescent="0.3">
      <c r="A239" s="10" t="s">
        <v>500</v>
      </c>
      <c r="B239" s="12">
        <v>-13.759029</v>
      </c>
      <c r="C239" s="12">
        <v>-172.10462899999999</v>
      </c>
      <c r="D239" s="10" t="s">
        <v>501</v>
      </c>
      <c r="F239">
        <f t="shared" si="6"/>
        <v>-13.759029</v>
      </c>
      <c r="G239">
        <f t="shared" si="7"/>
        <v>-172.10462899999999</v>
      </c>
    </row>
    <row r="240" spans="1:7" ht="16.5" x14ac:dyDescent="0.3">
      <c r="A240" s="10" t="s">
        <v>502</v>
      </c>
      <c r="B240" s="12">
        <v>42.602635999999997</v>
      </c>
      <c r="C240" s="12">
        <v>20.902977</v>
      </c>
      <c r="D240" s="10" t="s">
        <v>503</v>
      </c>
      <c r="F240">
        <f t="shared" si="6"/>
        <v>42.602635999999997</v>
      </c>
      <c r="G240">
        <f t="shared" si="7"/>
        <v>20.902977</v>
      </c>
    </row>
    <row r="241" spans="1:7" ht="16.5" x14ac:dyDescent="0.3">
      <c r="A241" s="10" t="s">
        <v>504</v>
      </c>
      <c r="B241" s="12">
        <v>15.552727000000001</v>
      </c>
      <c r="C241" s="12">
        <v>48.516387999999999</v>
      </c>
      <c r="D241" s="10" t="s">
        <v>505</v>
      </c>
      <c r="F241">
        <f t="shared" si="6"/>
        <v>15.552727000000001</v>
      </c>
      <c r="G241">
        <f t="shared" si="7"/>
        <v>48.516387999999999</v>
      </c>
    </row>
    <row r="242" spans="1:7" ht="16.5" x14ac:dyDescent="0.3">
      <c r="A242" s="10" t="s">
        <v>506</v>
      </c>
      <c r="B242" s="12">
        <v>-12.827500000000001</v>
      </c>
      <c r="C242" s="12">
        <v>45.166243999999999</v>
      </c>
      <c r="D242" s="10" t="s">
        <v>507</v>
      </c>
      <c r="F242">
        <f t="shared" si="6"/>
        <v>-12.827500000000001</v>
      </c>
      <c r="G242">
        <f t="shared" si="7"/>
        <v>45.166243999999999</v>
      </c>
    </row>
    <row r="243" spans="1:7" ht="16.5" x14ac:dyDescent="0.3">
      <c r="A243" s="10" t="s">
        <v>508</v>
      </c>
      <c r="B243" s="12">
        <v>-30.559481999999999</v>
      </c>
      <c r="C243" s="12">
        <v>22.937505999999999</v>
      </c>
      <c r="D243" s="10" t="s">
        <v>509</v>
      </c>
      <c r="F243">
        <f t="shared" si="6"/>
        <v>-30.559481999999999</v>
      </c>
      <c r="G243">
        <f t="shared" si="7"/>
        <v>22.937505999999999</v>
      </c>
    </row>
    <row r="244" spans="1:7" ht="16.5" x14ac:dyDescent="0.3">
      <c r="A244" s="10" t="s">
        <v>510</v>
      </c>
      <c r="B244" s="12">
        <v>-13.133896999999999</v>
      </c>
      <c r="C244" s="12">
        <v>27.849332</v>
      </c>
      <c r="D244" s="10" t="s">
        <v>511</v>
      </c>
      <c r="F244">
        <f t="shared" si="6"/>
        <v>-13.133896999999999</v>
      </c>
      <c r="G244">
        <f t="shared" si="7"/>
        <v>27.849332</v>
      </c>
    </row>
    <row r="245" spans="1:7" ht="16.5" x14ac:dyDescent="0.3">
      <c r="A245" s="10" t="s">
        <v>512</v>
      </c>
      <c r="B245" s="12">
        <v>-19.015438</v>
      </c>
      <c r="C245" s="12">
        <v>29.154857</v>
      </c>
      <c r="D245" s="10" t="s">
        <v>513</v>
      </c>
      <c r="F245">
        <f t="shared" si="6"/>
        <v>-19.015438</v>
      </c>
      <c r="G245">
        <f t="shared" si="7"/>
        <v>29.154857</v>
      </c>
    </row>
  </sheetData>
  <pageMargins left="0.7" right="0.7" top="0.78740157499999996" bottom="0.78740157499999996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Bürcher Matthias Felix BAK</dc:creator>
  <cp:lastModifiedBy>Bürcher Matthias Felix BAK</cp:lastModifiedBy>
  <dcterms:created xsi:type="dcterms:W3CDTF">2024-05-12T00:19:35Z</dcterms:created>
  <dcterms:modified xsi:type="dcterms:W3CDTF">2024-05-12T10:55:14Z</dcterms:modified>
</cp:coreProperties>
</file>